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65" windowHeight="8835" firstSheet="4" activeTab="0"/>
  </bookViews>
  <sheets>
    <sheet name="Documentation" sheetId="1" r:id="rId1"/>
    <sheet name="Run 1 Starts" sheetId="2" r:id="rId2"/>
    <sheet name="Run 2 Starts" sheetId="3" r:id="rId3"/>
    <sheet name="Run 1 Ends" sheetId="4" r:id="rId4"/>
    <sheet name=" Run 2 Ends" sheetId="5" r:id="rId5"/>
    <sheet name="Sprint Detail" sheetId="6" r:id="rId6"/>
    <sheet name="Sprint Summary" sheetId="7" r:id="rId7"/>
    <sheet name="Classic Start" sheetId="8" r:id="rId8"/>
    <sheet name="Classic Ends" sheetId="9" r:id="rId9"/>
    <sheet name="Classic Splits" sheetId="10" r:id="rId10"/>
    <sheet name="Classic Only" sheetId="11" r:id="rId11"/>
    <sheet name="Overall Results" sheetId="12" r:id="rId12"/>
  </sheets>
  <definedNames>
    <definedName name="_xlnm.Print_Area" localSheetId="10">'Classic Only'!$A$1:$G$35</definedName>
    <definedName name="_xlnm.Print_Area" localSheetId="9">'Classic Splits'!$A$1:$G$30</definedName>
    <definedName name="_xlnm.Print_Area" localSheetId="7">'Classic Start'!$A$1:$E$38</definedName>
    <definedName name="_xlnm.Print_Area" localSheetId="11">'Overall Results'!$B$1:$S$35</definedName>
    <definedName name="_xlnm.Print_Area" localSheetId="3">'Run 1 Ends'!$B$1:$H$30</definedName>
    <definedName name="_xlnm.Print_Area" localSheetId="1">'Run 1 Starts'!$A$1:$E$30</definedName>
    <definedName name="_xlnm.Print_Area" localSheetId="2">'Run 2 Starts'!$A$1:$E$30</definedName>
    <definedName name="_xlnm.Print_Area" localSheetId="5">'Sprint Detail'!$A$1:$H$36</definedName>
    <definedName name="_xlnm.Print_Area" localSheetId="6">'Sprint Summary'!$A$2:$H$36</definedName>
    <definedName name="_xlnm.Print_Titles" localSheetId="11">'Overall Results'!$5:$5</definedName>
    <definedName name="_xlnm.Print_Titles" localSheetId="5">'Sprint Detail'!$A:$C</definedName>
  </definedNames>
  <calcPr fullCalcOnLoad="1"/>
</workbook>
</file>

<file path=xl/sharedStrings.xml><?xml version="1.0" encoding="utf-8"?>
<sst xmlns="http://schemas.openxmlformats.org/spreadsheetml/2006/main" count="543" uniqueCount="119">
  <si>
    <t>Bib#</t>
  </si>
  <si>
    <t>K1</t>
  </si>
  <si>
    <t>C1</t>
  </si>
  <si>
    <t>Overall Results</t>
  </si>
  <si>
    <t>Total Time Run 1</t>
  </si>
  <si>
    <t>Total  Time Run 2</t>
  </si>
  <si>
    <t>Class</t>
  </si>
  <si>
    <t>% in Class</t>
  </si>
  <si>
    <t>% in Race</t>
  </si>
  <si>
    <t>Final Results</t>
  </si>
  <si>
    <t>Day 2 
Start Time</t>
  </si>
  <si>
    <t>Day 2
Finish Time</t>
  </si>
  <si>
    <t>2007 Wildwater Team Trials</t>
  </si>
  <si>
    <t>Sunday, April 15, 2007</t>
  </si>
  <si>
    <t>Start Time Run 1</t>
  </si>
  <si>
    <t>End Time Run 1</t>
  </si>
  <si>
    <t>Start Time Run 2</t>
  </si>
  <si>
    <t>End Time Run 2</t>
  </si>
  <si>
    <t>Bib</t>
  </si>
  <si>
    <t>Time 1</t>
  </si>
  <si>
    <t>Time 2</t>
  </si>
  <si>
    <t>Average</t>
  </si>
  <si>
    <t>Bib #</t>
  </si>
  <si>
    <t>End Time 1</t>
  </si>
  <si>
    <t>End Time 2</t>
  </si>
  <si>
    <t>Name</t>
  </si>
  <si>
    <t>Start Time</t>
  </si>
  <si>
    <t>Zeltner, Chrissy</t>
  </si>
  <si>
    <t>Wassinger, Craig</t>
  </si>
  <si>
    <t>Whittemore, Chara</t>
  </si>
  <si>
    <t>K1-W</t>
  </si>
  <si>
    <t>Beckwith, Justin</t>
  </si>
  <si>
    <t>Hamm, Nathan</t>
  </si>
  <si>
    <t>Roehner, Richard / Baker, Mike</t>
  </si>
  <si>
    <t>C2</t>
  </si>
  <si>
    <t>Goldberg, Jennie</t>
  </si>
  <si>
    <t>O'Sullivan, Tierney</t>
  </si>
  <si>
    <t>K1-W Jr</t>
  </si>
  <si>
    <t>Wier, Thomas</t>
  </si>
  <si>
    <t>Ritchie, Doug</t>
  </si>
  <si>
    <t>Pinyerd, John</t>
  </si>
  <si>
    <t>Hipgrave, Chris</t>
  </si>
  <si>
    <t>Warren, Michael</t>
  </si>
  <si>
    <t>Zebel, Colby</t>
  </si>
  <si>
    <t>Lewandroski, Callum</t>
  </si>
  <si>
    <t>K1 Jr</t>
  </si>
  <si>
    <t>Stumpfel, Joe</t>
  </si>
  <si>
    <t>DiCasalo, Jeremy</t>
  </si>
  <si>
    <t>McEwan, Andrew</t>
  </si>
  <si>
    <t>Noble, Hollie</t>
  </si>
  <si>
    <t>Tilghman, Middy</t>
  </si>
  <si>
    <t>Sparks, Blake</t>
  </si>
  <si>
    <t>Rice, Rodney</t>
  </si>
  <si>
    <t>Ledewitz, Ben</t>
  </si>
  <si>
    <t>sort order</t>
  </si>
  <si>
    <t>cluster</t>
  </si>
  <si>
    <t>top order</t>
  </si>
  <si>
    <t>Comments</t>
  </si>
  <si>
    <t>Sprint (Run1 ) - April 14, 2007</t>
  </si>
  <si>
    <t>Sprint (Run2 ) - April 14, 2007</t>
  </si>
  <si>
    <t>Sprint Detail - Saturday, April 14, 2007</t>
  </si>
  <si>
    <t>Sprint Run 1 - Saturday, April 14, 2007</t>
  </si>
  <si>
    <t>Sprint Run 2 - Saturday, April 14, 2007</t>
  </si>
  <si>
    <t>Sprint Summary - Saturday, April 14, 2007</t>
  </si>
  <si>
    <t>Sprint
% in Class</t>
  </si>
  <si>
    <t>Sprint
% in Race</t>
  </si>
  <si>
    <t>Classic
Start Time</t>
  </si>
  <si>
    <t>Classic
Finish Time</t>
  </si>
  <si>
    <t>Classic
Total Time</t>
  </si>
  <si>
    <t>Classic
% in Class</t>
  </si>
  <si>
    <t>Classic
% in Race</t>
  </si>
  <si>
    <t>Sprint Total Time Run 1</t>
  </si>
  <si>
    <t>Sprint Total  Time Run 2</t>
  </si>
  <si>
    <t>Overall Total % In Class</t>
  </si>
  <si>
    <t>Overall Total % In Race</t>
  </si>
  <si>
    <t xml:space="preserve">                     2007 Wildwater Team Trials</t>
  </si>
  <si>
    <t xml:space="preserve">                        Classic - April 15, 2007</t>
  </si>
  <si>
    <t>Malikowski, Tony</t>
  </si>
  <si>
    <t>9:16:57:63</t>
  </si>
  <si>
    <t>9:12:09:92</t>
  </si>
  <si>
    <t>Water level = 3.92 feet</t>
  </si>
  <si>
    <t>Level: 3.92 feet</t>
  </si>
  <si>
    <t>Documentation</t>
  </si>
  <si>
    <t>Lowest sort order</t>
  </si>
  <si>
    <t>Top sort order (class)</t>
  </si>
  <si>
    <t>Secondary sort order (cluster)</t>
  </si>
  <si>
    <t>Sprint Detail</t>
  </si>
  <si>
    <t>Sprint Summary</t>
  </si>
  <si>
    <t>Classic Start</t>
  </si>
  <si>
    <t>Classic Ends</t>
  </si>
  <si>
    <t>2007 U.S. Wildwater Senior Team Trials</t>
  </si>
  <si>
    <t>Classic - Sunday, April 15, 2007</t>
  </si>
  <si>
    <t>(Middle Yough)</t>
  </si>
  <si>
    <t xml:space="preserve">                             (Middle Yough)</t>
  </si>
  <si>
    <t>Classic Split Time</t>
  </si>
  <si>
    <t>Split Time</t>
  </si>
  <si>
    <t>Ran the race with no ghosts (spaces between groups)</t>
  </si>
  <si>
    <t>Classic Splits</t>
  </si>
  <si>
    <t>Calhoun,  Geoff</t>
  </si>
  <si>
    <t>Lutter, Peter</t>
  </si>
  <si>
    <t>(Split Times)</t>
  </si>
  <si>
    <t>Split End Time</t>
  </si>
  <si>
    <t>Calhoun, Geoff</t>
  </si>
  <si>
    <t>Classic Only (with Split Times)</t>
  </si>
  <si>
    <t>Classic Only</t>
  </si>
  <si>
    <t>Describes how the other worksheets are used and how the data is copied from one to the other.</t>
  </si>
  <si>
    <t>This is the same data that is in the "Sprint Detail" worksheet, without the start and end time columns for each run.</t>
  </si>
  <si>
    <t>This worksheet contains the finish times for each competitor in the Classic race.</t>
  </si>
  <si>
    <t>This worksheet is used to collect the split times for the Classic race.</t>
  </si>
  <si>
    <t>This worksheet contains the detail results for the Classic race only.  It can be  used by the athletes to analyze how they perfomed in that race and how the placed in the Classic race in their class.</t>
  </si>
  <si>
    <t>This worksheet contains the detail results for the Sprint Race (both runs). The basic data is copied/pasted from the start time and end time worksheets. The formulas for calculating the "% in Class" column are then adjusted to reflect the number of competitors in each class. After all calculations are performed, the rows within each class are sorted to show the lowest "% in Class" first.</t>
  </si>
  <si>
    <t>Run 1 and Run 2 Starts</t>
  </si>
  <si>
    <t>Run 1 and Run 2 Ends</t>
  </si>
  <si>
    <t>Run 1 Starts is the first worksheet to be created. It defines the order of the competitors for the first run of the Sprint race. The name and class are entered from the registration forms. Then the sort order columns (F, G and H) are filled in based on the input from the race organizer. Next, the bib numbers are assigned. Finally, the start times are entered. For the 2007 US Senior Team Trials, we assigned the start times before the race started and posted the information for all see.  The data from the Run 1 Starts worksheet is then copied into the Run 2 Starts worksheet and the start times for run 2 are inserted.</t>
  </si>
  <si>
    <t>The bib numbers and finish times for each run of the Sprint race are entered in their respective worksheets.</t>
  </si>
  <si>
    <t>Sprint Combined Time</t>
  </si>
  <si>
    <t>This worksheet combines the Sprint and Classic results into an overall total. The data is sorted to show the lowest "% in Class" overall.</t>
  </si>
  <si>
    <t>into  this worksheet. Then time spacers (ghosts) are inserted where needed and the start times are entered.</t>
  </si>
  <si>
    <t>This worksheet defines the start order for the Classic race. The data from the Run 1 Starts worksheet is copied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</si>
</sst>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quot;$&quot;* #,##0.00;[Red]\ \(&quot;$&quot;* #,##0.00\)"/>
    <numFmt numFmtId="168" formatCode="\+0.00;\ \-0.00"/>
    <numFmt numFmtId="169" formatCode="0.0"/>
    <numFmt numFmtId="170" formatCode="mmmm\ d\,\ yyyy"/>
    <numFmt numFmtId="171" formatCode="0.0000;[Red]0.0000"/>
    <numFmt numFmtId="172" formatCode="0.00;[Red]0.00"/>
    <numFmt numFmtId="173" formatCode="ss"/>
    <numFmt numFmtId="174" formatCode="mm"/>
    <numFmt numFmtId="175" formatCode="mm.0"/>
    <numFmt numFmtId="176" formatCode="mm:ss:ss"/>
    <numFmt numFmtId="177" formatCode="mm:ss:ms"/>
    <numFmt numFmtId="178" formatCode="mm:ss:hs"/>
    <numFmt numFmtId="179" formatCode="mm:ss:hh"/>
    <numFmt numFmtId="180" formatCode="h:mm:ss:hh\ AM/PM"/>
    <numFmt numFmtId="181" formatCode="h:mm:ss.00\ AM/PM"/>
    <numFmt numFmtId="182" formatCode="mm:ss.00"/>
    <numFmt numFmtId="183" formatCode="0.000%"/>
    <numFmt numFmtId="184" formatCode="0.0%"/>
    <numFmt numFmtId="185" formatCode="h:mm:ss:ms"/>
    <numFmt numFmtId="186" formatCode="h:mm:ss.00"/>
    <numFmt numFmtId="187" formatCode="ss.00"/>
    <numFmt numFmtId="188" formatCode="h:mm:ss.000"/>
    <numFmt numFmtId="189" formatCode="mm:ss.000"/>
  </numFmts>
  <fonts count="18">
    <font>
      <sz val="10"/>
      <name val="Helv"/>
      <family val="0"/>
    </font>
    <font>
      <b/>
      <sz val="10"/>
      <name val="Helv"/>
      <family val="0"/>
    </font>
    <font>
      <i/>
      <sz val="10"/>
      <name val="Helv"/>
      <family val="0"/>
    </font>
    <font>
      <u val="single"/>
      <sz val="10"/>
      <name val="Helv"/>
      <family val="0"/>
    </font>
    <font>
      <sz val="12"/>
      <name val="Times New Roman"/>
      <family val="0"/>
    </font>
    <font>
      <b/>
      <sz val="14"/>
      <name val="Arial"/>
      <family val="2"/>
    </font>
    <font>
      <b/>
      <sz val="18"/>
      <color indexed="12"/>
      <name val="Arial"/>
      <family val="2"/>
    </font>
    <font>
      <sz val="14"/>
      <color indexed="8"/>
      <name val="Arial"/>
      <family val="2"/>
    </font>
    <font>
      <sz val="14"/>
      <name val="Arial"/>
      <family val="2"/>
    </font>
    <font>
      <b/>
      <sz val="14"/>
      <color indexed="8"/>
      <name val="Arial"/>
      <family val="2"/>
    </font>
    <font>
      <b/>
      <sz val="12"/>
      <name val="Arial"/>
      <family val="2"/>
    </font>
    <font>
      <sz val="12"/>
      <name val="Arial"/>
      <family val="2"/>
    </font>
    <font>
      <sz val="8"/>
      <name val="Helv"/>
      <family val="0"/>
    </font>
    <font>
      <sz val="12"/>
      <color indexed="8"/>
      <name val="Arial"/>
      <family val="2"/>
    </font>
    <font>
      <u val="single"/>
      <sz val="7.5"/>
      <color indexed="12"/>
      <name val="Helv"/>
      <family val="0"/>
    </font>
    <font>
      <u val="single"/>
      <sz val="7.5"/>
      <color indexed="36"/>
      <name val="Helv"/>
      <family val="0"/>
    </font>
    <font>
      <sz val="12"/>
      <name val="Verdana"/>
      <family val="0"/>
    </font>
    <font>
      <b/>
      <u val="single"/>
      <sz val="10"/>
      <name val="Helv"/>
      <family val="0"/>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34"/>
        <bgColor indexed="64"/>
      </patternFill>
    </fill>
  </fills>
  <borders count="14">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170">
    <xf numFmtId="0" fontId="0" fillId="0" borderId="0" xfId="0" applyAlignment="1">
      <alignment/>
    </xf>
    <xf numFmtId="0" fontId="5" fillId="2" borderId="0" xfId="0" applyFont="1" applyFill="1" applyAlignment="1">
      <alignment horizontal="center" vertical="center"/>
    </xf>
    <xf numFmtId="0" fontId="5" fillId="2" borderId="0" xfId="0" applyFont="1" applyFill="1" applyAlignment="1">
      <alignment vertical="center"/>
    </xf>
    <xf numFmtId="0" fontId="5" fillId="2" borderId="0" xfId="0" applyNumberFormat="1" applyFont="1" applyFill="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horizontal="right" vertical="center" wrapText="1"/>
    </xf>
    <xf numFmtId="0" fontId="8" fillId="2" borderId="0" xfId="0" applyFont="1" applyFill="1" applyAlignment="1">
      <alignment vertical="center"/>
    </xf>
    <xf numFmtId="2" fontId="8" fillId="2" borderId="0" xfId="21" applyNumberFormat="1" applyFont="1" applyFill="1" applyAlignment="1">
      <alignment horizontal="right" vertical="center"/>
      <protection/>
    </xf>
    <xf numFmtId="1" fontId="8" fillId="2" borderId="0" xfId="0" applyNumberFormat="1" applyFont="1" applyFill="1" applyAlignment="1">
      <alignment horizontal="right" vertical="center"/>
    </xf>
    <xf numFmtId="2" fontId="8" fillId="2" borderId="0" xfId="0" applyNumberFormat="1" applyFont="1" applyFill="1" applyAlignment="1">
      <alignment horizontal="right" vertical="center"/>
    </xf>
    <xf numFmtId="0" fontId="8" fillId="2" borderId="0" xfId="0" applyFont="1" applyFill="1" applyAlignment="1">
      <alignment horizontal="center" vertical="center"/>
    </xf>
    <xf numFmtId="2" fontId="8" fillId="2" borderId="0" xfId="0" applyNumberFormat="1" applyFont="1" applyFill="1" applyAlignment="1">
      <alignment vertical="center"/>
    </xf>
    <xf numFmtId="2" fontId="8" fillId="2" borderId="0" xfId="0" applyNumberFormat="1" applyFont="1" applyFill="1" applyAlignment="1">
      <alignment horizontal="center" vertical="center"/>
    </xf>
    <xf numFmtId="10" fontId="5" fillId="2" borderId="0" xfId="22" applyNumberFormat="1" applyFont="1" applyFill="1" applyAlignment="1">
      <alignment horizontal="center" vertical="center"/>
    </xf>
    <xf numFmtId="10" fontId="5" fillId="2" borderId="0" xfId="22" applyNumberFormat="1" applyFont="1" applyFill="1" applyBorder="1" applyAlignment="1">
      <alignment horizontal="center" vertical="center"/>
    </xf>
    <xf numFmtId="0" fontId="10" fillId="2" borderId="0" xfId="0" applyFont="1" applyFill="1" applyAlignment="1">
      <alignment horizontal="center" vertical="center" wrapText="1"/>
    </xf>
    <xf numFmtId="2" fontId="10" fillId="3"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10" fontId="5" fillId="2" borderId="0" xfId="0" applyNumberFormat="1" applyFont="1" applyFill="1" applyAlignment="1">
      <alignment vertical="center"/>
    </xf>
    <xf numFmtId="188" fontId="5" fillId="2" borderId="0" xfId="22" applyNumberFormat="1" applyFont="1" applyFill="1" applyAlignment="1">
      <alignment horizontal="center" vertical="center"/>
    </xf>
    <xf numFmtId="188" fontId="10" fillId="3" borderId="3" xfId="22" applyNumberFormat="1" applyFont="1" applyFill="1" applyBorder="1" applyAlignment="1">
      <alignment horizontal="center" vertical="center" wrapText="1"/>
    </xf>
    <xf numFmtId="188" fontId="5" fillId="2" borderId="0" xfId="0" applyNumberFormat="1" applyFont="1" applyFill="1" applyAlignment="1">
      <alignment horizontal="center" vertical="center"/>
    </xf>
    <xf numFmtId="188" fontId="10" fillId="3" borderId="2" xfId="0" applyNumberFormat="1" applyFont="1" applyFill="1" applyBorder="1" applyAlignment="1">
      <alignment horizontal="center" vertical="center" wrapText="1"/>
    </xf>
    <xf numFmtId="188" fontId="8" fillId="4" borderId="4" xfId="0" applyNumberFormat="1" applyFont="1" applyFill="1" applyBorder="1" applyAlignment="1">
      <alignment horizontal="right" vertical="center"/>
    </xf>
    <xf numFmtId="0" fontId="5" fillId="4" borderId="5" xfId="0" applyFont="1" applyFill="1" applyBorder="1" applyAlignment="1">
      <alignment horizontal="right" vertical="center" wrapText="1"/>
    </xf>
    <xf numFmtId="188" fontId="8" fillId="2" borderId="6" xfId="22" applyNumberFormat="1" applyFont="1" applyFill="1" applyBorder="1" applyAlignment="1">
      <alignment horizontal="right" vertical="center"/>
    </xf>
    <xf numFmtId="188" fontId="8" fillId="2" borderId="5" xfId="22" applyNumberFormat="1" applyFont="1" applyFill="1" applyBorder="1" applyAlignment="1">
      <alignment horizontal="right" vertical="center"/>
    </xf>
    <xf numFmtId="10" fontId="10" fillId="0" borderId="0" xfId="22" applyNumberFormat="1" applyFont="1" applyFill="1" applyBorder="1" applyAlignment="1">
      <alignment horizontal="center" vertical="center" wrapText="1"/>
    </xf>
    <xf numFmtId="10" fontId="8" fillId="0" borderId="0" xfId="22" applyNumberFormat="1" applyFont="1" applyFill="1" applyBorder="1" applyAlignment="1">
      <alignment horizontal="right" vertical="center"/>
    </xf>
    <xf numFmtId="2" fontId="8" fillId="0" borderId="0" xfId="0" applyNumberFormat="1" applyFont="1" applyFill="1" applyBorder="1" applyAlignment="1">
      <alignment horizontal="right" vertical="center"/>
    </xf>
    <xf numFmtId="10" fontId="5" fillId="0" borderId="0" xfId="22" applyNumberFormat="1" applyFont="1" applyFill="1" applyBorder="1" applyAlignment="1">
      <alignment horizontal="center" vertical="center"/>
    </xf>
    <xf numFmtId="10" fontId="10" fillId="3" borderId="1" xfId="22" applyNumberFormat="1" applyFont="1" applyFill="1" applyBorder="1" applyAlignment="1">
      <alignment horizontal="center" vertical="center" wrapText="1"/>
    </xf>
    <xf numFmtId="10" fontId="10" fillId="3" borderId="7" xfId="22" applyNumberFormat="1" applyFont="1" applyFill="1" applyBorder="1" applyAlignment="1">
      <alignment horizontal="center" vertical="center" wrapText="1"/>
    </xf>
    <xf numFmtId="188" fontId="10" fillId="3" borderId="7" xfId="22" applyNumberFormat="1" applyFont="1" applyFill="1" applyBorder="1" applyAlignment="1">
      <alignment horizontal="center" vertical="center" wrapText="1"/>
    </xf>
    <xf numFmtId="188" fontId="8" fillId="2" borderId="7" xfId="22" applyNumberFormat="1" applyFont="1" applyFill="1" applyBorder="1" applyAlignment="1">
      <alignment horizontal="right" vertical="center"/>
    </xf>
    <xf numFmtId="188" fontId="8" fillId="4" borderId="7" xfId="0" applyNumberFormat="1" applyFont="1" applyFill="1" applyBorder="1" applyAlignment="1">
      <alignment horizontal="right" vertical="center"/>
    </xf>
    <xf numFmtId="0" fontId="10" fillId="3" borderId="1"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0" fontId="9" fillId="4" borderId="7" xfId="0" applyFont="1" applyFill="1" applyBorder="1" applyAlignment="1">
      <alignment horizontal="center" vertical="center"/>
    </xf>
    <xf numFmtId="2" fontId="10" fillId="3" borderId="8" xfId="0"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10" fontId="5" fillId="0" borderId="0" xfId="0" applyNumberFormat="1" applyFont="1" applyFill="1" applyBorder="1" applyAlignment="1">
      <alignment horizontal="right" vertical="center" wrapText="1"/>
    </xf>
    <xf numFmtId="10" fontId="8" fillId="0" borderId="0" xfId="0" applyNumberFormat="1" applyFont="1" applyFill="1" applyBorder="1" applyAlignment="1">
      <alignment horizontal="right" vertical="center"/>
    </xf>
    <xf numFmtId="10" fontId="5" fillId="4" borderId="7" xfId="0" applyNumberFormat="1" applyFont="1" applyFill="1" applyBorder="1" applyAlignment="1">
      <alignment horizontal="right" vertical="center" wrapText="1"/>
    </xf>
    <xf numFmtId="0" fontId="10" fillId="3" borderId="7" xfId="0" applyFont="1" applyFill="1" applyBorder="1" applyAlignment="1">
      <alignment horizontal="center" vertical="center" wrapText="1"/>
    </xf>
    <xf numFmtId="0" fontId="5" fillId="4" borderId="7" xfId="0" applyFont="1" applyFill="1" applyBorder="1" applyAlignment="1">
      <alignment horizontal="right" vertical="center" wrapText="1"/>
    </xf>
    <xf numFmtId="0" fontId="5" fillId="5" borderId="7" xfId="0" applyFont="1" applyFill="1" applyBorder="1" applyAlignment="1">
      <alignment horizontal="center" vertical="center" wrapText="1"/>
    </xf>
    <xf numFmtId="0" fontId="5" fillId="5" borderId="7" xfId="0" applyNumberFormat="1" applyFont="1" applyFill="1" applyBorder="1" applyAlignment="1">
      <alignment horizontal="center" vertical="center" wrapText="1"/>
    </xf>
    <xf numFmtId="10" fontId="5" fillId="5" borderId="7" xfId="22" applyNumberFormat="1" applyFont="1" applyFill="1" applyBorder="1" applyAlignment="1">
      <alignment horizontal="center" vertical="center" wrapText="1"/>
    </xf>
    <xf numFmtId="0" fontId="10" fillId="5" borderId="7" xfId="0" applyFont="1" applyFill="1" applyBorder="1" applyAlignment="1">
      <alignment horizontal="center" vertical="center" wrapText="1"/>
    </xf>
    <xf numFmtId="166" fontId="10" fillId="5" borderId="7" xfId="0" applyNumberFormat="1" applyFont="1" applyFill="1" applyBorder="1" applyAlignment="1">
      <alignment horizontal="center" vertical="center" wrapText="1"/>
    </xf>
    <xf numFmtId="0" fontId="10" fillId="5" borderId="7" xfId="0" applyNumberFormat="1" applyFont="1" applyFill="1" applyBorder="1" applyAlignment="1">
      <alignment horizontal="center" vertical="center" wrapText="1"/>
    </xf>
    <xf numFmtId="2" fontId="10" fillId="5" borderId="7" xfId="0" applyNumberFormat="1" applyFont="1" applyFill="1" applyBorder="1" applyAlignment="1">
      <alignment horizontal="center" vertical="center" wrapText="1"/>
    </xf>
    <xf numFmtId="0" fontId="11" fillId="2" borderId="7" xfId="0" applyFont="1" applyFill="1" applyBorder="1" applyAlignment="1">
      <alignment vertical="center"/>
    </xf>
    <xf numFmtId="0" fontId="11" fillId="2" borderId="7" xfId="0" applyFont="1" applyFill="1" applyBorder="1" applyAlignment="1">
      <alignment horizontal="center" vertical="center"/>
    </xf>
    <xf numFmtId="0" fontId="13" fillId="2" borderId="7" xfId="0" applyFont="1" applyFill="1" applyBorder="1" applyAlignment="1">
      <alignment horizontal="center" vertical="center"/>
    </xf>
    <xf numFmtId="0" fontId="0" fillId="0" borderId="0" xfId="0" applyBorder="1" applyAlignment="1">
      <alignment/>
    </xf>
    <xf numFmtId="0" fontId="10" fillId="5" borderId="7" xfId="0" applyFont="1" applyFill="1" applyBorder="1" applyAlignment="1">
      <alignment horizontal="center"/>
    </xf>
    <xf numFmtId="188" fontId="11" fillId="2" borderId="7" xfId="0" applyNumberFormat="1" applyFont="1" applyFill="1" applyBorder="1" applyAlignment="1">
      <alignment horizontal="center" vertical="center"/>
    </xf>
    <xf numFmtId="166" fontId="5" fillId="2" borderId="9" xfId="0" applyNumberFormat="1" applyFont="1" applyFill="1" applyBorder="1" applyAlignment="1">
      <alignment horizontal="left" vertical="center" wrapText="1"/>
    </xf>
    <xf numFmtId="166" fontId="5"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2" fontId="5" fillId="2" borderId="9" xfId="0" applyNumberFormat="1" applyFont="1" applyFill="1" applyBorder="1" applyAlignment="1">
      <alignment vertical="center"/>
    </xf>
    <xf numFmtId="10" fontId="5" fillId="2" borderId="9" xfId="22" applyNumberFormat="1" applyFont="1" applyFill="1" applyBorder="1" applyAlignment="1">
      <alignment horizontal="center" vertical="center"/>
    </xf>
    <xf numFmtId="0" fontId="5" fillId="2" borderId="9" xfId="0" applyFont="1" applyFill="1" applyBorder="1" applyAlignment="1">
      <alignment vertical="center"/>
    </xf>
    <xf numFmtId="0" fontId="5" fillId="2" borderId="9" xfId="0" applyNumberFormat="1" applyFont="1" applyFill="1" applyBorder="1" applyAlignment="1">
      <alignment horizontal="center" vertical="center"/>
    </xf>
    <xf numFmtId="2" fontId="5" fillId="2" borderId="9" xfId="0" applyNumberFormat="1" applyFont="1" applyFill="1" applyBorder="1" applyAlignment="1">
      <alignment horizontal="right" vertical="center"/>
    </xf>
    <xf numFmtId="188" fontId="11" fillId="2" borderId="7" xfId="22" applyNumberFormat="1" applyFont="1" applyFill="1" applyBorder="1" applyAlignment="1">
      <alignment horizontal="right" vertical="center"/>
    </xf>
    <xf numFmtId="0" fontId="0" fillId="0" borderId="5" xfId="0" applyBorder="1" applyAlignment="1">
      <alignment/>
    </xf>
    <xf numFmtId="2" fontId="5" fillId="5" borderId="7" xfId="0" applyNumberFormat="1" applyFont="1" applyFill="1" applyBorder="1" applyAlignment="1">
      <alignment horizontal="center" vertical="center" wrapText="1"/>
    </xf>
    <xf numFmtId="0" fontId="5" fillId="4" borderId="7" xfId="0" applyFont="1" applyFill="1" applyBorder="1" applyAlignment="1">
      <alignment vertical="center"/>
    </xf>
    <xf numFmtId="188" fontId="10" fillId="3" borderId="7" xfId="0" applyNumberFormat="1" applyFont="1" applyFill="1" applyBorder="1" applyAlignment="1">
      <alignment horizontal="center" vertical="center" wrapText="1"/>
    </xf>
    <xf numFmtId="188" fontId="5" fillId="4" borderId="7" xfId="0" applyNumberFormat="1" applyFont="1" applyFill="1" applyBorder="1" applyAlignment="1">
      <alignment horizontal="right" vertical="center" wrapText="1"/>
    </xf>
    <xf numFmtId="2" fontId="10" fillId="3" borderId="5"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170" fontId="6" fillId="2" borderId="0" xfId="0" applyNumberFormat="1" applyFont="1" applyFill="1" applyBorder="1" applyAlignment="1">
      <alignment horizontal="center" vertical="center"/>
    </xf>
    <xf numFmtId="0" fontId="11" fillId="0" borderId="7" xfId="0" applyFont="1" applyBorder="1" applyAlignment="1">
      <alignment/>
    </xf>
    <xf numFmtId="0" fontId="11" fillId="0" borderId="7" xfId="0" applyFont="1" applyBorder="1" applyAlignment="1">
      <alignment horizontal="center"/>
    </xf>
    <xf numFmtId="0" fontId="11" fillId="0" borderId="7" xfId="0" applyFont="1" applyFill="1" applyBorder="1" applyAlignment="1">
      <alignment/>
    </xf>
    <xf numFmtId="0" fontId="11" fillId="0" borderId="7" xfId="0" applyFont="1" applyFill="1" applyBorder="1" applyAlignment="1">
      <alignment horizont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2" fontId="5" fillId="2" borderId="0" xfId="0" applyNumberFormat="1" applyFont="1" applyFill="1" applyBorder="1" applyAlignment="1">
      <alignment horizontal="center" vertical="center"/>
    </xf>
    <xf numFmtId="0" fontId="0" fillId="0" borderId="0" xfId="0" applyFill="1" applyAlignment="1">
      <alignment/>
    </xf>
    <xf numFmtId="0" fontId="10" fillId="5" borderId="10" xfId="0" applyNumberFormat="1" applyFont="1" applyFill="1" applyBorder="1" applyAlignment="1">
      <alignment horizontal="center" vertical="center" wrapText="1"/>
    </xf>
    <xf numFmtId="0" fontId="0" fillId="0" borderId="0" xfId="0" applyFill="1" applyBorder="1" applyAlignment="1">
      <alignment/>
    </xf>
    <xf numFmtId="188" fontId="0" fillId="0" borderId="7" xfId="0" applyNumberFormat="1" applyBorder="1" applyAlignment="1">
      <alignment/>
    </xf>
    <xf numFmtId="188" fontId="0" fillId="0" borderId="0" xfId="0" applyNumberFormat="1" applyAlignment="1">
      <alignment/>
    </xf>
    <xf numFmtId="188" fontId="10" fillId="5" borderId="7" xfId="0" applyNumberFormat="1" applyFont="1" applyFill="1" applyBorder="1" applyAlignment="1">
      <alignment horizontal="center" vertical="center" wrapText="1"/>
    </xf>
    <xf numFmtId="0" fontId="10" fillId="5" borderId="11" xfId="0" applyNumberFormat="1" applyFont="1" applyFill="1" applyBorder="1" applyAlignment="1">
      <alignment horizontal="center" vertical="center" wrapText="1"/>
    </xf>
    <xf numFmtId="0" fontId="0" fillId="0" borderId="5" xfId="0" applyFill="1" applyBorder="1" applyAlignment="1">
      <alignment/>
    </xf>
    <xf numFmtId="0" fontId="0" fillId="0" borderId="11" xfId="0" applyBorder="1" applyAlignment="1">
      <alignment/>
    </xf>
    <xf numFmtId="10" fontId="10" fillId="5" borderId="7" xfId="22" applyNumberFormat="1" applyFont="1" applyFill="1" applyBorder="1" applyAlignment="1">
      <alignment horizontal="center" vertical="center" wrapText="1"/>
    </xf>
    <xf numFmtId="166" fontId="5" fillId="2" borderId="0" xfId="0" applyNumberFormat="1" applyFont="1" applyFill="1" applyBorder="1" applyAlignment="1">
      <alignment horizontal="left" vertical="center" wrapText="1"/>
    </xf>
    <xf numFmtId="166" fontId="5" fillId="2" borderId="0" xfId="0" applyNumberFormat="1" applyFont="1" applyFill="1" applyBorder="1" applyAlignment="1">
      <alignment horizontal="center" vertical="center" wrapText="1"/>
    </xf>
    <xf numFmtId="188" fontId="11" fillId="2" borderId="0" xfId="22" applyNumberFormat="1" applyFont="1" applyFill="1" applyBorder="1" applyAlignment="1">
      <alignment horizontal="right" vertical="center"/>
    </xf>
    <xf numFmtId="0" fontId="5" fillId="2" borderId="0" xfId="0" applyNumberFormat="1" applyFont="1" applyFill="1" applyBorder="1" applyAlignment="1">
      <alignment horizontal="center" vertical="center"/>
    </xf>
    <xf numFmtId="2" fontId="5" fillId="2" borderId="0" xfId="0" applyNumberFormat="1" applyFont="1" applyFill="1" applyBorder="1" applyAlignment="1">
      <alignment horizontal="right" vertical="center"/>
    </xf>
    <xf numFmtId="2" fontId="5" fillId="2" borderId="0" xfId="0" applyNumberFormat="1" applyFont="1" applyFill="1" applyBorder="1" applyAlignment="1">
      <alignment vertical="center"/>
    </xf>
    <xf numFmtId="188" fontId="11" fillId="0" borderId="7" xfId="0" applyNumberFormat="1" applyFont="1" applyBorder="1" applyAlignment="1">
      <alignment/>
    </xf>
    <xf numFmtId="186" fontId="11" fillId="0" borderId="7" xfId="0" applyNumberFormat="1" applyFont="1" applyBorder="1" applyAlignment="1">
      <alignment/>
    </xf>
    <xf numFmtId="10" fontId="11" fillId="0" borderId="7" xfId="0" applyNumberFormat="1" applyFont="1" applyBorder="1" applyAlignment="1">
      <alignment/>
    </xf>
    <xf numFmtId="188" fontId="11" fillId="2" borderId="0" xfId="0" applyNumberFormat="1" applyFont="1" applyFill="1" applyBorder="1" applyAlignment="1">
      <alignment horizontal="center" vertical="center"/>
    </xf>
    <xf numFmtId="2" fontId="10" fillId="0" borderId="7" xfId="0" applyNumberFormat="1" applyFont="1" applyFill="1" applyBorder="1" applyAlignment="1">
      <alignment horizontal="center" vertical="center" wrapText="1"/>
    </xf>
    <xf numFmtId="10" fontId="10" fillId="0" borderId="7" xfId="22" applyNumberFormat="1" applyFont="1" applyFill="1" applyBorder="1" applyAlignment="1">
      <alignment horizontal="center" vertical="center" wrapText="1"/>
    </xf>
    <xf numFmtId="10" fontId="11" fillId="0" borderId="7" xfId="22" applyNumberFormat="1" applyFont="1" applyFill="1" applyBorder="1" applyAlignment="1">
      <alignment horizontal="center" vertical="center" wrapText="1"/>
    </xf>
    <xf numFmtId="10" fontId="11" fillId="0" borderId="7" xfId="0" applyNumberFormat="1"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11" fillId="0" borderId="0" xfId="0" applyFont="1" applyAlignment="1">
      <alignment/>
    </xf>
    <xf numFmtId="0" fontId="6" fillId="2" borderId="0" xfId="0" applyNumberFormat="1" applyFont="1" applyFill="1" applyBorder="1" applyAlignment="1">
      <alignment vertical="center"/>
    </xf>
    <xf numFmtId="0" fontId="10" fillId="5" borderId="7" xfId="0" applyNumberFormat="1" applyFont="1" applyFill="1" applyBorder="1" applyAlignment="1">
      <alignment horizontal="center" vertical="center"/>
    </xf>
    <xf numFmtId="0" fontId="0" fillId="0" borderId="0" xfId="0" applyAlignment="1">
      <alignment/>
    </xf>
    <xf numFmtId="170" fontId="6" fillId="2" borderId="0" xfId="0" applyNumberFormat="1" applyFont="1" applyFill="1" applyBorder="1" applyAlignment="1">
      <alignment vertical="center"/>
    </xf>
    <xf numFmtId="2" fontId="10" fillId="4" borderId="7" xfId="0" applyNumberFormat="1" applyFont="1" applyFill="1" applyBorder="1" applyAlignment="1">
      <alignment horizontal="center" vertical="center" wrapText="1"/>
    </xf>
    <xf numFmtId="10" fontId="10" fillId="4" borderId="7" xfId="22" applyNumberFormat="1" applyFont="1" applyFill="1" applyBorder="1" applyAlignment="1">
      <alignment horizontal="center" vertical="center" wrapText="1"/>
    </xf>
    <xf numFmtId="188" fontId="5" fillId="4" borderId="7" xfId="22" applyNumberFormat="1" applyFont="1" applyFill="1" applyBorder="1" applyAlignment="1">
      <alignment horizontal="center" vertical="center" wrapText="1"/>
    </xf>
    <xf numFmtId="188" fontId="10" fillId="4" borderId="7" xfId="22" applyNumberFormat="1" applyFont="1" applyFill="1" applyBorder="1" applyAlignment="1">
      <alignment horizontal="center" vertical="center" wrapText="1"/>
    </xf>
    <xf numFmtId="188" fontId="10" fillId="4" borderId="7" xfId="0"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6" fillId="0" borderId="2" xfId="0" applyFont="1" applyBorder="1" applyAlignment="1">
      <alignment horizontal="center"/>
    </xf>
    <xf numFmtId="188" fontId="16" fillId="0" borderId="2" xfId="0" applyNumberFormat="1" applyFont="1" applyBorder="1" applyAlignment="1">
      <alignment horizontal="center"/>
    </xf>
    <xf numFmtId="188" fontId="16" fillId="0" borderId="0" xfId="0" applyNumberFormat="1" applyFont="1" applyAlignment="1">
      <alignment horizontal="center"/>
    </xf>
    <xf numFmtId="0" fontId="16" fillId="0" borderId="10" xfId="0" applyFont="1" applyBorder="1" applyAlignment="1">
      <alignment horizontal="center"/>
    </xf>
    <xf numFmtId="188" fontId="16" fillId="0" borderId="10" xfId="0" applyNumberFormat="1" applyFont="1" applyBorder="1" applyAlignment="1">
      <alignment horizontal="center"/>
    </xf>
    <xf numFmtId="0" fontId="16" fillId="0" borderId="7" xfId="0" applyFont="1" applyBorder="1" applyAlignment="1">
      <alignment horizontal="center"/>
    </xf>
    <xf numFmtId="0" fontId="16" fillId="0" borderId="10" xfId="0" applyFont="1" applyBorder="1" applyAlignment="1">
      <alignment horizontal="center"/>
    </xf>
    <xf numFmtId="188" fontId="16" fillId="0" borderId="7" xfId="0" applyNumberFormat="1" applyFont="1" applyBorder="1" applyAlignment="1">
      <alignment horizontal="center"/>
    </xf>
    <xf numFmtId="188" fontId="16" fillId="0" borderId="10" xfId="0" applyNumberFormat="1" applyFont="1" applyBorder="1" applyAlignment="1">
      <alignment horizontal="center"/>
    </xf>
    <xf numFmtId="188" fontId="16" fillId="0" borderId="0" xfId="0" applyNumberFormat="1" applyFont="1" applyAlignment="1">
      <alignment horizontal="center"/>
    </xf>
    <xf numFmtId="0" fontId="10" fillId="0" borderId="0" xfId="0" applyFont="1" applyFill="1" applyBorder="1" applyAlignment="1">
      <alignment/>
    </xf>
    <xf numFmtId="0" fontId="10" fillId="4" borderId="7" xfId="0" applyFont="1" applyFill="1" applyBorder="1" applyAlignment="1">
      <alignment horizontal="center"/>
    </xf>
    <xf numFmtId="10" fontId="11" fillId="2" borderId="7" xfId="22" applyNumberFormat="1" applyFont="1" applyFill="1" applyBorder="1" applyAlignment="1">
      <alignment horizontal="center" vertical="center"/>
    </xf>
    <xf numFmtId="2" fontId="5" fillId="2" borderId="0" xfId="0" applyNumberFormat="1" applyFont="1" applyFill="1" applyAlignment="1">
      <alignment horizontal="center" vertical="center"/>
    </xf>
    <xf numFmtId="2" fontId="5" fillId="4" borderId="7" xfId="0" applyNumberFormat="1" applyFont="1" applyFill="1" applyBorder="1" applyAlignment="1">
      <alignment horizontal="center" vertical="center"/>
    </xf>
    <xf numFmtId="2" fontId="8" fillId="4" borderId="7" xfId="0" applyNumberFormat="1" applyFont="1" applyFill="1" applyBorder="1" applyAlignment="1">
      <alignment horizontal="center" vertical="center"/>
    </xf>
    <xf numFmtId="188" fontId="11" fillId="0" borderId="7" xfId="0" applyNumberFormat="1" applyFont="1" applyBorder="1" applyAlignment="1">
      <alignment horizontal="center"/>
    </xf>
    <xf numFmtId="186" fontId="11" fillId="0" borderId="7" xfId="0" applyNumberFormat="1" applyFont="1" applyBorder="1" applyAlignment="1">
      <alignment horizontal="center"/>
    </xf>
    <xf numFmtId="10" fontId="11" fillId="0" borderId="7" xfId="0" applyNumberFormat="1" applyFont="1" applyBorder="1" applyAlignment="1">
      <alignment horizontal="center"/>
    </xf>
    <xf numFmtId="0" fontId="0" fillId="0" borderId="0" xfId="0" applyAlignment="1">
      <alignment wrapText="1"/>
    </xf>
    <xf numFmtId="188" fontId="10" fillId="5" borderId="11" xfId="0" applyNumberFormat="1" applyFont="1" applyFill="1" applyBorder="1" applyAlignment="1">
      <alignment horizontal="center" vertical="center" wrapText="1"/>
    </xf>
    <xf numFmtId="188" fontId="0" fillId="0" borderId="0" xfId="0" applyNumberFormat="1" applyBorder="1" applyAlignment="1">
      <alignment/>
    </xf>
    <xf numFmtId="189" fontId="11" fillId="2" borderId="7" xfId="0" applyNumberFormat="1" applyFont="1" applyFill="1" applyBorder="1" applyAlignment="1">
      <alignment horizontal="center" vertical="center"/>
    </xf>
    <xf numFmtId="2" fontId="5" fillId="4" borderId="5" xfId="0" applyNumberFormat="1" applyFont="1" applyFill="1" applyBorder="1" applyAlignment="1">
      <alignment horizontal="center" vertical="center"/>
    </xf>
    <xf numFmtId="2" fontId="8" fillId="4" borderId="4" xfId="0" applyNumberFormat="1" applyFont="1" applyFill="1" applyBorder="1" applyAlignment="1">
      <alignment horizontal="center" vertical="center"/>
    </xf>
    <xf numFmtId="2" fontId="5" fillId="4" borderId="4" xfId="0" applyNumberFormat="1" applyFont="1" applyFill="1" applyBorder="1" applyAlignment="1">
      <alignment horizontal="center" vertical="center"/>
    </xf>
    <xf numFmtId="189" fontId="11" fillId="2" borderId="5" xfId="0" applyNumberFormat="1" applyFont="1" applyFill="1" applyBorder="1" applyAlignment="1">
      <alignment horizontal="center" vertical="center"/>
    </xf>
    <xf numFmtId="189" fontId="11" fillId="2" borderId="13" xfId="0" applyNumberFormat="1" applyFont="1" applyFill="1" applyBorder="1" applyAlignment="1">
      <alignment horizontal="center" vertical="center"/>
    </xf>
    <xf numFmtId="10" fontId="11" fillId="2" borderId="13" xfId="22" applyNumberFormat="1" applyFont="1" applyFill="1" applyBorder="1" applyAlignment="1">
      <alignment horizontal="center" vertical="center"/>
    </xf>
    <xf numFmtId="10" fontId="5" fillId="2" borderId="0" xfId="0" applyNumberFormat="1" applyFont="1" applyFill="1" applyAlignment="1">
      <alignment horizontal="center" vertical="center"/>
    </xf>
    <xf numFmtId="189" fontId="11" fillId="0" borderId="7" xfId="0" applyNumberFormat="1" applyFont="1" applyBorder="1" applyAlignment="1">
      <alignment horizontal="center"/>
    </xf>
    <xf numFmtId="189" fontId="11" fillId="0" borderId="7" xfId="0" applyNumberFormat="1" applyFont="1" applyFill="1" applyBorder="1" applyAlignment="1">
      <alignment horizontal="center" vertical="center" wrapText="1"/>
    </xf>
    <xf numFmtId="0" fontId="11" fillId="0" borderId="0" xfId="0" applyFont="1" applyFill="1" applyBorder="1" applyAlignment="1">
      <alignment/>
    </xf>
    <xf numFmtId="188" fontId="11" fillId="0" borderId="7" xfId="22" applyNumberFormat="1" applyFont="1" applyFill="1" applyBorder="1" applyAlignment="1">
      <alignment horizontal="center" vertical="center" wrapText="1"/>
    </xf>
    <xf numFmtId="20" fontId="11" fillId="0" borderId="7" xfId="0" applyNumberFormat="1" applyFont="1" applyBorder="1" applyAlignment="1">
      <alignment horizontal="center"/>
    </xf>
    <xf numFmtId="189" fontId="11" fillId="2" borderId="7" xfId="0" applyNumberFormat="1" applyFont="1" applyFill="1" applyBorder="1" applyAlignment="1">
      <alignment horizontal="center" vertical="center" wrapText="1"/>
    </xf>
    <xf numFmtId="189" fontId="11" fillId="4" borderId="7"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xf>
    <xf numFmtId="0" fontId="0" fillId="0" borderId="0" xfId="0" applyAlignment="1">
      <alignment/>
    </xf>
    <xf numFmtId="170" fontId="6" fillId="2" borderId="0" xfId="0" applyNumberFormat="1" applyFont="1" applyFill="1" applyBorder="1" applyAlignment="1">
      <alignment horizontal="center" vertical="center"/>
    </xf>
    <xf numFmtId="0" fontId="6" fillId="2" borderId="0" xfId="0" applyNumberFormat="1" applyFont="1" applyFill="1" applyAlignment="1">
      <alignment horizontal="center" vertical="center"/>
    </xf>
    <xf numFmtId="170" fontId="6" fillId="2" borderId="0" xfId="0" applyNumberFormat="1" applyFont="1" applyFill="1" applyAlignment="1">
      <alignment horizontal="center" vertical="center"/>
    </xf>
    <xf numFmtId="0" fontId="17" fillId="0" borderId="0" xfId="0" applyFont="1" applyAlignment="1">
      <alignment vertical="top"/>
    </xf>
    <xf numFmtId="0" fontId="17" fillId="0" borderId="0" xfId="0" applyFont="1" applyAlignment="1">
      <alignment vertical="top" wrapText="1"/>
    </xf>
    <xf numFmtId="0" fontId="10" fillId="0" borderId="7" xfId="0" applyFont="1" applyBorder="1" applyAlignment="1">
      <alignment/>
    </xf>
    <xf numFmtId="0" fontId="10" fillId="0" borderId="7"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conver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9"/>
  <sheetViews>
    <sheetView tabSelected="1" workbookViewId="0" topLeftCell="A1">
      <selection activeCell="A19" sqref="A19:IV19"/>
    </sheetView>
  </sheetViews>
  <sheetFormatPr defaultColWidth="9.140625" defaultRowHeight="12.75"/>
  <cols>
    <col min="1" max="1" width="96.00390625" style="0" customWidth="1"/>
  </cols>
  <sheetData>
    <row r="1" ht="12.75">
      <c r="A1" s="166" t="s">
        <v>82</v>
      </c>
    </row>
    <row r="2" ht="12.75">
      <c r="A2" s="143" t="s">
        <v>105</v>
      </c>
    </row>
    <row r="3" ht="12.75">
      <c r="A3" s="143"/>
    </row>
    <row r="4" ht="12.75">
      <c r="A4" s="166" t="s">
        <v>111</v>
      </c>
    </row>
    <row r="5" ht="76.5">
      <c r="A5" s="143" t="s">
        <v>113</v>
      </c>
    </row>
    <row r="6" ht="12.75">
      <c r="A6" s="143"/>
    </row>
    <row r="7" ht="12.75">
      <c r="A7" s="166" t="s">
        <v>112</v>
      </c>
    </row>
    <row r="8" ht="12.75">
      <c r="A8" s="143" t="s">
        <v>114</v>
      </c>
    </row>
    <row r="9" ht="12.75">
      <c r="A9" s="143"/>
    </row>
    <row r="10" ht="12.75">
      <c r="A10" s="166" t="s">
        <v>86</v>
      </c>
    </row>
    <row r="11" ht="51">
      <c r="A11" s="143" t="s">
        <v>110</v>
      </c>
    </row>
    <row r="12" ht="12.75">
      <c r="A12" s="143"/>
    </row>
    <row r="13" ht="12.75">
      <c r="A13" s="166" t="s">
        <v>87</v>
      </c>
    </row>
    <row r="14" ht="25.5">
      <c r="A14" s="143" t="s">
        <v>106</v>
      </c>
    </row>
    <row r="15" ht="12.75">
      <c r="A15" s="143"/>
    </row>
    <row r="16" ht="12.75">
      <c r="A16" s="167" t="s">
        <v>88</v>
      </c>
    </row>
    <row r="17" ht="12.75">
      <c r="A17" s="143" t="s">
        <v>118</v>
      </c>
    </row>
    <row r="18" ht="12.75">
      <c r="A18" s="143" t="s">
        <v>117</v>
      </c>
    </row>
    <row r="19" ht="12.75">
      <c r="A19" s="143"/>
    </row>
    <row r="20" ht="12.75">
      <c r="A20" s="167" t="s">
        <v>89</v>
      </c>
    </row>
    <row r="21" ht="12.75">
      <c r="A21" s="143" t="s">
        <v>107</v>
      </c>
    </row>
    <row r="22" ht="12.75">
      <c r="A22" s="143"/>
    </row>
    <row r="23" ht="12.75">
      <c r="A23" s="167" t="s">
        <v>97</v>
      </c>
    </row>
    <row r="24" ht="12.75">
      <c r="A24" s="143" t="s">
        <v>108</v>
      </c>
    </row>
    <row r="25" ht="12.75">
      <c r="A25" s="143"/>
    </row>
    <row r="26" ht="12.75">
      <c r="A26" s="167" t="s">
        <v>104</v>
      </c>
    </row>
    <row r="27" ht="25.5">
      <c r="A27" s="143" t="s">
        <v>109</v>
      </c>
    </row>
    <row r="28" ht="12.75">
      <c r="A28" s="143"/>
    </row>
    <row r="29" ht="12.75">
      <c r="A29" s="167" t="s">
        <v>3</v>
      </c>
    </row>
    <row r="30" ht="25.5">
      <c r="A30" s="143" t="s">
        <v>116</v>
      </c>
    </row>
    <row r="31" ht="12.75">
      <c r="A31" s="143"/>
    </row>
    <row r="32" ht="12.75">
      <c r="A32" s="143"/>
    </row>
    <row r="33" ht="12.75">
      <c r="A33" s="143"/>
    </row>
    <row r="34" ht="12.75">
      <c r="A34" s="143"/>
    </row>
    <row r="35" ht="12.75">
      <c r="A35" s="143"/>
    </row>
    <row r="36" ht="12.75">
      <c r="A36" s="143"/>
    </row>
    <row r="37" ht="12.75">
      <c r="A37" s="143"/>
    </row>
    <row r="38" ht="12.75">
      <c r="A38" s="143"/>
    </row>
    <row r="39" ht="12.75">
      <c r="A39" s="143"/>
    </row>
    <row r="40" ht="12.75">
      <c r="A40" s="143"/>
    </row>
    <row r="41" ht="12.75">
      <c r="A41" s="143"/>
    </row>
    <row r="42" ht="12.75">
      <c r="A42" s="143"/>
    </row>
    <row r="43" ht="12.75">
      <c r="A43" s="143"/>
    </row>
    <row r="44" ht="12.75">
      <c r="A44" s="143"/>
    </row>
    <row r="45" ht="12.75">
      <c r="A45" s="143"/>
    </row>
    <row r="46" ht="12.75">
      <c r="A46" s="143"/>
    </row>
    <row r="47" ht="12.75">
      <c r="A47" s="143"/>
    </row>
    <row r="48" ht="12.75">
      <c r="A48" s="143"/>
    </row>
    <row r="49" ht="12.75">
      <c r="A49" s="143"/>
    </row>
    <row r="50" ht="12.75">
      <c r="A50" s="143"/>
    </row>
    <row r="51" ht="12.75">
      <c r="A51" s="143"/>
    </row>
    <row r="52" ht="12.75">
      <c r="A52" s="143"/>
    </row>
    <row r="53" ht="12.75">
      <c r="A53" s="143"/>
    </row>
    <row r="54" ht="12.75">
      <c r="A54" s="143"/>
    </row>
    <row r="55" ht="12.75">
      <c r="A55" s="143"/>
    </row>
    <row r="56" ht="12.75">
      <c r="A56" s="143"/>
    </row>
    <row r="57" ht="12.75">
      <c r="A57" s="143"/>
    </row>
    <row r="58" ht="12.75">
      <c r="A58" s="143"/>
    </row>
    <row r="59" ht="12.75">
      <c r="A59" s="143"/>
    </row>
    <row r="60" ht="12.75">
      <c r="A60" s="143"/>
    </row>
    <row r="61" ht="12.75">
      <c r="A61" s="143"/>
    </row>
    <row r="62" ht="12.75">
      <c r="A62" s="143"/>
    </row>
    <row r="63" ht="12.75">
      <c r="A63" s="143"/>
    </row>
    <row r="64" ht="12.75">
      <c r="A64" s="143"/>
    </row>
    <row r="65" ht="12.75">
      <c r="A65" s="143"/>
    </row>
    <row r="66" ht="12.75">
      <c r="A66" s="143"/>
    </row>
    <row r="67" ht="12.75">
      <c r="A67" s="143"/>
    </row>
    <row r="68" ht="12.75">
      <c r="A68" s="143"/>
    </row>
    <row r="69" ht="12.75">
      <c r="A69" s="143"/>
    </row>
    <row r="70" ht="12.75">
      <c r="A70" s="143"/>
    </row>
    <row r="71" ht="12.75">
      <c r="A71" s="143"/>
    </row>
    <row r="72" ht="12.75">
      <c r="A72" s="143"/>
    </row>
    <row r="73" ht="12.75">
      <c r="A73" s="143"/>
    </row>
    <row r="74" ht="12.75">
      <c r="A74" s="143"/>
    </row>
    <row r="75" ht="12.75">
      <c r="A75" s="143"/>
    </row>
    <row r="76" ht="12.75">
      <c r="A76" s="143"/>
    </row>
    <row r="77" ht="12.75">
      <c r="A77" s="143"/>
    </row>
    <row r="78" ht="12.75">
      <c r="A78" s="143"/>
    </row>
    <row r="79" ht="12.75">
      <c r="A79" s="143"/>
    </row>
    <row r="80" ht="12.75">
      <c r="A80" s="143"/>
    </row>
    <row r="81" ht="12.75">
      <c r="A81" s="143"/>
    </row>
    <row r="82" ht="12.75">
      <c r="A82" s="143"/>
    </row>
    <row r="83" ht="12.75">
      <c r="A83" s="143"/>
    </row>
    <row r="84" ht="12.75">
      <c r="A84" s="143"/>
    </row>
    <row r="85" ht="12.75">
      <c r="A85" s="143"/>
    </row>
    <row r="86" ht="12.75">
      <c r="A86" s="143"/>
    </row>
    <row r="87" ht="12.75">
      <c r="A87" s="143"/>
    </row>
    <row r="88" ht="12.75">
      <c r="A88" s="143"/>
    </row>
    <row r="89" ht="12.75">
      <c r="A89" s="143"/>
    </row>
    <row r="90" ht="12.75">
      <c r="A90" s="143"/>
    </row>
    <row r="91" ht="12.75">
      <c r="A91" s="143"/>
    </row>
    <row r="92" ht="12.75">
      <c r="A92" s="143"/>
    </row>
    <row r="93" ht="12.75">
      <c r="A93" s="143"/>
    </row>
    <row r="94" ht="12.75">
      <c r="A94" s="143"/>
    </row>
    <row r="95" ht="12.75">
      <c r="A95" s="143"/>
    </row>
    <row r="96" ht="12.75">
      <c r="A96" s="143"/>
    </row>
    <row r="97" ht="12.75">
      <c r="A97" s="143"/>
    </row>
    <row r="98" ht="12.75">
      <c r="A98" s="143"/>
    </row>
    <row r="99" ht="12.75">
      <c r="A99" s="143"/>
    </row>
  </sheetData>
  <printOptions/>
  <pageMargins left="0.5" right="0.5" top="1" bottom="0.5" header="0.5" footer="0.5"/>
  <pageSetup horizontalDpi="600" verticalDpi="600" orientation="portrait" r:id="rId1"/>
  <headerFooter alignWithMargins="0">
    <oddHeader>&amp;C&amp;"Helv,Bold"&amp;12An Overview of the worksheets in this Excel file</oddHeader>
  </headerFooter>
</worksheet>
</file>

<file path=xl/worksheets/sheet10.xml><?xml version="1.0" encoding="utf-8"?>
<worksheet xmlns="http://schemas.openxmlformats.org/spreadsheetml/2006/main" xmlns:r="http://schemas.openxmlformats.org/officeDocument/2006/relationships">
  <dimension ref="A1:G30"/>
  <sheetViews>
    <sheetView workbookViewId="0" topLeftCell="A1">
      <selection activeCell="I10" sqref="I10"/>
    </sheetView>
  </sheetViews>
  <sheetFormatPr defaultColWidth="9.140625" defaultRowHeight="12.75"/>
  <cols>
    <col min="1" max="1" width="33.8515625" style="0" customWidth="1"/>
    <col min="3" max="3" width="14.421875" style="0" customWidth="1"/>
    <col min="4" max="4" width="18.140625" style="0" customWidth="1"/>
    <col min="5" max="5" width="15.140625" style="0" customWidth="1"/>
    <col min="6" max="7" width="9.140625" style="0" hidden="1" customWidth="1"/>
  </cols>
  <sheetData>
    <row r="1" spans="1:7" ht="12.75" customHeight="1">
      <c r="A1" s="164" t="s">
        <v>12</v>
      </c>
      <c r="B1" s="162"/>
      <c r="C1" s="162"/>
      <c r="D1" s="162"/>
      <c r="E1" s="162"/>
      <c r="F1" s="162"/>
      <c r="G1" s="162"/>
    </row>
    <row r="2" spans="1:7" ht="23.25">
      <c r="A2" s="165" t="s">
        <v>91</v>
      </c>
      <c r="B2" s="162"/>
      <c r="C2" s="162"/>
      <c r="D2" s="162"/>
      <c r="E2" s="162"/>
      <c r="F2" s="162"/>
      <c r="G2" s="162"/>
    </row>
    <row r="3" spans="1:7" ht="23.25">
      <c r="A3" s="165" t="s">
        <v>100</v>
      </c>
      <c r="B3" s="162"/>
      <c r="C3" s="162"/>
      <c r="D3" s="162"/>
      <c r="E3" s="162"/>
      <c r="F3" s="162"/>
      <c r="G3" s="162"/>
    </row>
    <row r="4" spans="1:5" ht="15.75">
      <c r="A4" s="168" t="s">
        <v>25</v>
      </c>
      <c r="B4" s="169" t="s">
        <v>18</v>
      </c>
      <c r="C4" s="169" t="s">
        <v>26</v>
      </c>
      <c r="D4" s="169" t="s">
        <v>101</v>
      </c>
      <c r="E4" s="169" t="s">
        <v>95</v>
      </c>
    </row>
    <row r="5" spans="1:5" ht="15">
      <c r="A5" s="53" t="s">
        <v>31</v>
      </c>
      <c r="B5" s="80">
        <v>202</v>
      </c>
      <c r="C5" s="158">
        <v>0.4270833333333333</v>
      </c>
      <c r="D5" s="141">
        <v>0.43644861111111116</v>
      </c>
      <c r="E5" s="154">
        <f aca="true" t="shared" si="0" ref="E5:E30">IF(D5=0,0,D5-C5)</f>
        <v>0.009365277777777847</v>
      </c>
    </row>
    <row r="6" spans="1:5" ht="15">
      <c r="A6" s="79" t="s">
        <v>32</v>
      </c>
      <c r="B6" s="80">
        <v>206</v>
      </c>
      <c r="C6" s="158">
        <v>0.4277777777777778</v>
      </c>
      <c r="D6" s="141">
        <v>0.4370679398148148</v>
      </c>
      <c r="E6" s="154">
        <f t="shared" si="0"/>
        <v>0.009290162037036975</v>
      </c>
    </row>
    <row r="7" spans="1:5" ht="15">
      <c r="A7" s="81" t="s">
        <v>53</v>
      </c>
      <c r="B7" s="80">
        <v>216</v>
      </c>
      <c r="C7" s="158">
        <v>0.428472222222222</v>
      </c>
      <c r="D7" s="141">
        <v>0.4375373842592593</v>
      </c>
      <c r="E7" s="154">
        <f t="shared" si="0"/>
        <v>0.009065162037037333</v>
      </c>
    </row>
    <row r="8" spans="1:5" ht="15">
      <c r="A8" s="53" t="s">
        <v>77</v>
      </c>
      <c r="B8" s="80">
        <v>218</v>
      </c>
      <c r="C8" s="158">
        <v>0.429166666666667</v>
      </c>
      <c r="D8" s="141">
        <v>0.4383828703703703</v>
      </c>
      <c r="E8" s="154">
        <f t="shared" si="0"/>
        <v>0.009216203703703352</v>
      </c>
    </row>
    <row r="9" spans="1:5" ht="15">
      <c r="A9" s="81" t="s">
        <v>51</v>
      </c>
      <c r="B9" s="80">
        <v>221</v>
      </c>
      <c r="C9" s="158">
        <v>0.429861111111111</v>
      </c>
      <c r="D9" s="141">
        <v>0.4395128472222222</v>
      </c>
      <c r="E9" s="154">
        <f t="shared" si="0"/>
        <v>0.009651736111111198</v>
      </c>
    </row>
    <row r="10" spans="1:5" ht="15">
      <c r="A10" s="79" t="s">
        <v>42</v>
      </c>
      <c r="B10" s="80">
        <v>226</v>
      </c>
      <c r="C10" s="158">
        <v>0.430555555555556</v>
      </c>
      <c r="D10" s="141">
        <v>0.4401490740740741</v>
      </c>
      <c r="E10" s="154">
        <f t="shared" si="0"/>
        <v>0.009593518518518085</v>
      </c>
    </row>
    <row r="11" spans="1:5" ht="15">
      <c r="A11" s="53" t="s">
        <v>28</v>
      </c>
      <c r="B11" s="80">
        <v>230</v>
      </c>
      <c r="C11" s="158">
        <v>0.43125</v>
      </c>
      <c r="D11" s="141">
        <v>0.4412568287037037</v>
      </c>
      <c r="E11" s="154">
        <f t="shared" si="0"/>
        <v>0.010006828703703674</v>
      </c>
    </row>
    <row r="12" spans="1:5" ht="15">
      <c r="A12" s="79" t="s">
        <v>43</v>
      </c>
      <c r="B12" s="80">
        <v>231</v>
      </c>
      <c r="C12" s="158">
        <v>0.431944444444445</v>
      </c>
      <c r="D12" s="141">
        <v>0.44122118055555554</v>
      </c>
      <c r="E12" s="154">
        <f t="shared" si="0"/>
        <v>0.009276736111110517</v>
      </c>
    </row>
    <row r="13" spans="1:5" ht="15">
      <c r="A13" s="81" t="s">
        <v>99</v>
      </c>
      <c r="B13" s="80">
        <v>232</v>
      </c>
      <c r="C13" s="158">
        <v>0.432638888888889</v>
      </c>
      <c r="D13" s="141">
        <v>0.44280092592592596</v>
      </c>
      <c r="E13" s="154">
        <f t="shared" si="0"/>
        <v>0.010162037037036942</v>
      </c>
    </row>
    <row r="14" spans="1:5" ht="15">
      <c r="A14" s="79" t="s">
        <v>44</v>
      </c>
      <c r="B14" s="80">
        <v>233</v>
      </c>
      <c r="C14" s="158">
        <v>0.433333333333334</v>
      </c>
      <c r="D14" s="141">
        <v>0.4430734953703704</v>
      </c>
      <c r="E14" s="154">
        <f t="shared" si="0"/>
        <v>0.00974016203703637</v>
      </c>
    </row>
    <row r="15" spans="1:5" ht="15">
      <c r="A15" s="79" t="s">
        <v>47</v>
      </c>
      <c r="B15" s="80">
        <v>234</v>
      </c>
      <c r="C15" s="158">
        <v>0.434027777777778</v>
      </c>
      <c r="D15" s="141">
        <v>0.4430614583333334</v>
      </c>
      <c r="E15" s="154">
        <f t="shared" si="0"/>
        <v>0.009033680555555368</v>
      </c>
    </row>
    <row r="16" spans="1:5" ht="15">
      <c r="A16" s="79" t="s">
        <v>46</v>
      </c>
      <c r="B16" s="80">
        <v>237</v>
      </c>
      <c r="C16" s="158">
        <v>0.434722222222223</v>
      </c>
      <c r="D16" s="141">
        <v>0.4435261574074074</v>
      </c>
      <c r="E16" s="154">
        <f t="shared" si="0"/>
        <v>0.008803935185184408</v>
      </c>
    </row>
    <row r="17" spans="1:5" ht="15">
      <c r="A17" s="79" t="s">
        <v>39</v>
      </c>
      <c r="B17" s="80">
        <v>239</v>
      </c>
      <c r="C17" s="158">
        <v>0.435416666666667</v>
      </c>
      <c r="D17" s="141">
        <v>0.4439685185185185</v>
      </c>
      <c r="E17" s="154">
        <f t="shared" si="0"/>
        <v>0.008551851851851477</v>
      </c>
    </row>
    <row r="18" spans="1:5" ht="15">
      <c r="A18" s="81" t="s">
        <v>52</v>
      </c>
      <c r="B18" s="80">
        <v>240</v>
      </c>
      <c r="C18" s="158">
        <v>0.436111111111112</v>
      </c>
      <c r="D18" s="141">
        <v>0.4449269675925926</v>
      </c>
      <c r="E18" s="154">
        <f t="shared" si="0"/>
        <v>0.008815856481480588</v>
      </c>
    </row>
    <row r="19" spans="1:5" ht="15">
      <c r="A19" s="81" t="s">
        <v>50</v>
      </c>
      <c r="B19" s="80">
        <v>241</v>
      </c>
      <c r="C19" s="158">
        <v>0.436805555555556</v>
      </c>
      <c r="D19" s="141">
        <v>0.44575428240740744</v>
      </c>
      <c r="E19" s="154">
        <f t="shared" si="0"/>
        <v>0.00894872685185144</v>
      </c>
    </row>
    <row r="20" spans="1:5" ht="15">
      <c r="A20" s="81" t="s">
        <v>102</v>
      </c>
      <c r="B20" s="80">
        <v>244</v>
      </c>
      <c r="C20" s="158">
        <v>0.437500000000001</v>
      </c>
      <c r="D20" s="141">
        <v>0.4462006944444445</v>
      </c>
      <c r="E20" s="154">
        <f t="shared" si="0"/>
        <v>0.00870069444444349</v>
      </c>
    </row>
    <row r="21" spans="1:5" ht="15">
      <c r="A21" s="79" t="s">
        <v>41</v>
      </c>
      <c r="B21" s="80">
        <v>245</v>
      </c>
      <c r="C21" s="158">
        <v>0.438194444444445</v>
      </c>
      <c r="D21" s="141">
        <v>0.4467320601851852</v>
      </c>
      <c r="E21" s="154">
        <f t="shared" si="0"/>
        <v>0.00853761574074019</v>
      </c>
    </row>
    <row r="22" spans="1:5" ht="15">
      <c r="A22" s="79" t="s">
        <v>48</v>
      </c>
      <c r="B22" s="80">
        <v>248</v>
      </c>
      <c r="C22" s="158">
        <v>0.43888888888889</v>
      </c>
      <c r="D22" s="141">
        <v>0.44757314814814814</v>
      </c>
      <c r="E22" s="154">
        <f t="shared" si="0"/>
        <v>0.008684259259258142</v>
      </c>
    </row>
    <row r="23" spans="1:5" ht="15">
      <c r="A23" s="79" t="s">
        <v>36</v>
      </c>
      <c r="B23" s="80">
        <v>249</v>
      </c>
      <c r="C23" s="158">
        <v>0.439583333333334</v>
      </c>
      <c r="D23" s="141">
        <v>0.44924710648148153</v>
      </c>
      <c r="E23" s="154">
        <f t="shared" si="0"/>
        <v>0.009663773148147536</v>
      </c>
    </row>
    <row r="24" spans="1:5" ht="15">
      <c r="A24" s="53" t="s">
        <v>29</v>
      </c>
      <c r="B24" s="80">
        <v>251</v>
      </c>
      <c r="C24" s="158">
        <v>0.440277777777779</v>
      </c>
      <c r="D24" s="141">
        <v>0.45026620370370374</v>
      </c>
      <c r="E24" s="154">
        <f t="shared" si="0"/>
        <v>0.009988425925924749</v>
      </c>
    </row>
    <row r="25" spans="1:5" ht="15">
      <c r="A25" s="53" t="s">
        <v>27</v>
      </c>
      <c r="B25" s="80">
        <v>252</v>
      </c>
      <c r="C25" s="158">
        <v>0.440972222222223</v>
      </c>
      <c r="D25" s="141">
        <v>0.45153009259259264</v>
      </c>
      <c r="E25" s="154">
        <f t="shared" si="0"/>
        <v>0.010557870370369649</v>
      </c>
    </row>
    <row r="26" spans="1:5" ht="15">
      <c r="A26" s="81" t="s">
        <v>49</v>
      </c>
      <c r="B26" s="80">
        <v>254</v>
      </c>
      <c r="C26" s="158">
        <v>0.441666666666668</v>
      </c>
      <c r="D26" s="141">
        <v>0.45158634259259256</v>
      </c>
      <c r="E26" s="154">
        <f t="shared" si="0"/>
        <v>0.009919675925924576</v>
      </c>
    </row>
    <row r="27" spans="1:5" ht="15">
      <c r="A27" s="79" t="s">
        <v>35</v>
      </c>
      <c r="B27" s="80">
        <v>260</v>
      </c>
      <c r="C27" s="158">
        <v>0.442361111111112</v>
      </c>
      <c r="D27" s="141">
        <v>0.4521516203703704</v>
      </c>
      <c r="E27" s="154">
        <f t="shared" si="0"/>
        <v>0.009790509259258395</v>
      </c>
    </row>
    <row r="28" spans="1:5" ht="15">
      <c r="A28" s="79" t="s">
        <v>40</v>
      </c>
      <c r="B28" s="80">
        <v>261</v>
      </c>
      <c r="C28" s="158">
        <v>0.443055555555557</v>
      </c>
      <c r="D28" s="141">
        <v>0.4525105324074074</v>
      </c>
      <c r="E28" s="154">
        <f t="shared" si="0"/>
        <v>0.009454976851850427</v>
      </c>
    </row>
    <row r="29" spans="1:5" ht="15">
      <c r="A29" s="79" t="s">
        <v>38</v>
      </c>
      <c r="B29" s="80">
        <v>262</v>
      </c>
      <c r="C29" s="158">
        <v>0.443750000000001</v>
      </c>
      <c r="D29" s="141">
        <v>0.4529163194444445</v>
      </c>
      <c r="E29" s="154">
        <f t="shared" si="0"/>
        <v>0.009166319444443516</v>
      </c>
    </row>
    <row r="30" spans="1:5" ht="15">
      <c r="A30" s="79" t="s">
        <v>33</v>
      </c>
      <c r="B30" s="80">
        <v>263</v>
      </c>
      <c r="C30" s="158">
        <v>0.444444444444446</v>
      </c>
      <c r="D30" s="141">
        <v>0.4540627314814815</v>
      </c>
      <c r="E30" s="154">
        <f t="shared" si="0"/>
        <v>0.009618287037035544</v>
      </c>
    </row>
  </sheetData>
  <mergeCells count="3">
    <mergeCell ref="A1:G1"/>
    <mergeCell ref="A2:G2"/>
    <mergeCell ref="A3:G3"/>
  </mergeCells>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I35"/>
  <sheetViews>
    <sheetView workbookViewId="0" topLeftCell="A1">
      <selection activeCell="E7" sqref="E7"/>
    </sheetView>
  </sheetViews>
  <sheetFormatPr defaultColWidth="9.140625" defaultRowHeight="12.75"/>
  <cols>
    <col min="1" max="1" width="35.7109375" style="2" customWidth="1"/>
    <col min="2" max="2" width="10.7109375" style="1" customWidth="1"/>
    <col min="3" max="3" width="6.00390625" style="1" bestFit="1" customWidth="1"/>
    <col min="4" max="4" width="11.57421875" style="1" customWidth="1"/>
    <col min="5" max="5" width="13.57421875" style="21" customWidth="1"/>
    <col min="6" max="6" width="11.7109375" style="18" customWidth="1"/>
    <col min="7" max="7" width="11.28125" style="18" customWidth="1"/>
    <col min="8" max="8" width="9.7109375" style="19" customWidth="1"/>
    <col min="9" max="9" width="16.00390625" style="19" customWidth="1"/>
  </cols>
  <sheetData>
    <row r="1" spans="1:9" ht="23.25">
      <c r="A1" s="164" t="s">
        <v>12</v>
      </c>
      <c r="B1" s="164"/>
      <c r="C1" s="164"/>
      <c r="D1" s="164"/>
      <c r="E1" s="164"/>
      <c r="F1" s="164"/>
      <c r="G1" s="164"/>
      <c r="H1" s="2"/>
      <c r="I1" s="2"/>
    </row>
    <row r="2" spans="1:9" ht="23.25">
      <c r="A2" s="164" t="s">
        <v>103</v>
      </c>
      <c r="B2" s="164"/>
      <c r="C2" s="164"/>
      <c r="D2" s="164"/>
      <c r="E2" s="164"/>
      <c r="F2" s="164"/>
      <c r="G2" s="164"/>
      <c r="H2" s="2"/>
      <c r="I2" s="2"/>
    </row>
    <row r="3" spans="1:9" ht="23.25">
      <c r="A3" s="165" t="s">
        <v>13</v>
      </c>
      <c r="B3" s="165"/>
      <c r="C3" s="165"/>
      <c r="D3" s="165"/>
      <c r="E3" s="165"/>
      <c r="F3" s="165"/>
      <c r="G3" s="165"/>
      <c r="H3" s="2"/>
      <c r="I3" s="2"/>
    </row>
    <row r="4" spans="3:4" ht="18">
      <c r="C4" s="3"/>
      <c r="D4" s="3"/>
    </row>
    <row r="5" spans="1:9" ht="47.25">
      <c r="A5" s="44" t="s">
        <v>25</v>
      </c>
      <c r="B5" s="37" t="s">
        <v>6</v>
      </c>
      <c r="C5" s="37" t="s">
        <v>0</v>
      </c>
      <c r="D5" s="49" t="s">
        <v>94</v>
      </c>
      <c r="E5" s="71" t="s">
        <v>68</v>
      </c>
      <c r="F5" s="32" t="s">
        <v>69</v>
      </c>
      <c r="G5" s="32" t="s">
        <v>70</v>
      </c>
      <c r="H5" s="33" t="s">
        <v>66</v>
      </c>
      <c r="I5" s="33" t="s">
        <v>67</v>
      </c>
    </row>
    <row r="6" spans="1:9" ht="18">
      <c r="A6" s="70" t="s">
        <v>1</v>
      </c>
      <c r="B6" s="38"/>
      <c r="C6" s="38"/>
      <c r="D6" s="122"/>
      <c r="E6" s="121"/>
      <c r="F6" s="118"/>
      <c r="G6" s="118"/>
      <c r="H6" s="119"/>
      <c r="I6" s="120"/>
    </row>
    <row r="7" spans="1:9" ht="15">
      <c r="A7" s="79" t="s">
        <v>41</v>
      </c>
      <c r="B7" s="80" t="s">
        <v>1</v>
      </c>
      <c r="C7" s="80">
        <v>245</v>
      </c>
      <c r="D7" s="159">
        <v>0.00853761574074019</v>
      </c>
      <c r="E7" s="155">
        <f aca="true" t="shared" si="0" ref="E7:E24">IF(I7&gt;0,I7-H7,0)</f>
        <v>0.016162152777777217</v>
      </c>
      <c r="F7" s="108">
        <f aca="true" t="shared" si="1" ref="F7:F24">IF(E7=0,0,(E7/MIN(E$7:E$24)))</f>
        <v>1</v>
      </c>
      <c r="G7" s="108">
        <f aca="true" t="shared" si="2" ref="G7:G18">IF(E7=0,0,(E7/MIN(E$7:E$35)))</f>
        <v>1</v>
      </c>
      <c r="H7" s="158">
        <v>0.438194444444445</v>
      </c>
      <c r="I7" s="58">
        <v>0.4543565972222222</v>
      </c>
    </row>
    <row r="8" spans="1:9" ht="15">
      <c r="A8" s="79" t="s">
        <v>39</v>
      </c>
      <c r="B8" s="80" t="s">
        <v>1</v>
      </c>
      <c r="C8" s="80">
        <v>239</v>
      </c>
      <c r="D8" s="159">
        <v>0.008551851851851477</v>
      </c>
      <c r="E8" s="155">
        <f t="shared" si="0"/>
        <v>0.016195428240740384</v>
      </c>
      <c r="F8" s="108">
        <f t="shared" si="1"/>
        <v>1.002058850910562</v>
      </c>
      <c r="G8" s="108">
        <f t="shared" si="2"/>
        <v>1.002058850910562</v>
      </c>
      <c r="H8" s="158">
        <v>0.435416666666667</v>
      </c>
      <c r="I8" s="58">
        <v>0.4516120949074074</v>
      </c>
    </row>
    <row r="9" spans="1:9" ht="15">
      <c r="A9" s="79" t="s">
        <v>48</v>
      </c>
      <c r="B9" s="80" t="s">
        <v>1</v>
      </c>
      <c r="C9" s="80">
        <v>248</v>
      </c>
      <c r="D9" s="159">
        <v>0.008684259259258142</v>
      </c>
      <c r="E9" s="155">
        <f t="shared" si="0"/>
        <v>0.016329398148147045</v>
      </c>
      <c r="F9" s="108">
        <f t="shared" si="1"/>
        <v>1.010347963706901</v>
      </c>
      <c r="G9" s="108">
        <f t="shared" si="2"/>
        <v>1.010347963706901</v>
      </c>
      <c r="H9" s="158">
        <v>0.43888888888889</v>
      </c>
      <c r="I9" s="58">
        <v>0.45521828703703704</v>
      </c>
    </row>
    <row r="10" spans="1:9" ht="15">
      <c r="A10" s="81" t="s">
        <v>102</v>
      </c>
      <c r="B10" s="82" t="s">
        <v>1</v>
      </c>
      <c r="C10" s="82">
        <v>244</v>
      </c>
      <c r="D10" s="159">
        <v>0.00870069444444349</v>
      </c>
      <c r="E10" s="155">
        <f t="shared" si="0"/>
        <v>0.016460243055554602</v>
      </c>
      <c r="F10" s="108">
        <f t="shared" si="1"/>
        <v>1.018443723548218</v>
      </c>
      <c r="G10" s="108">
        <f t="shared" si="2"/>
        <v>1.018443723548218</v>
      </c>
      <c r="H10" s="158">
        <v>0.437500000000001</v>
      </c>
      <c r="I10" s="58">
        <v>0.4539602430555556</v>
      </c>
    </row>
    <row r="11" spans="1:9" ht="15">
      <c r="A11" s="81" t="s">
        <v>52</v>
      </c>
      <c r="B11" s="82" t="s">
        <v>1</v>
      </c>
      <c r="C11" s="82">
        <v>240</v>
      </c>
      <c r="D11" s="159">
        <v>0.008815856481480588</v>
      </c>
      <c r="E11" s="155">
        <f t="shared" si="0"/>
        <v>0.016661979166665786</v>
      </c>
      <c r="F11" s="108">
        <f t="shared" si="1"/>
        <v>1.0309257309815698</v>
      </c>
      <c r="G11" s="108">
        <f t="shared" si="2"/>
        <v>1.0309257309815698</v>
      </c>
      <c r="H11" s="158">
        <v>0.436111111111112</v>
      </c>
      <c r="I11" s="58">
        <v>0.4527730902777778</v>
      </c>
    </row>
    <row r="12" spans="1:9" ht="15">
      <c r="A12" s="79" t="s">
        <v>46</v>
      </c>
      <c r="B12" s="80" t="s">
        <v>1</v>
      </c>
      <c r="C12" s="80">
        <v>237</v>
      </c>
      <c r="D12" s="159">
        <v>0.008803935185184408</v>
      </c>
      <c r="E12" s="155">
        <f t="shared" si="0"/>
        <v>0.016705844907406675</v>
      </c>
      <c r="F12" s="108">
        <f t="shared" si="1"/>
        <v>1.0336398335732249</v>
      </c>
      <c r="G12" s="108">
        <f t="shared" si="2"/>
        <v>1.0336398335732249</v>
      </c>
      <c r="H12" s="158">
        <v>0.434722222222223</v>
      </c>
      <c r="I12" s="58">
        <v>0.4514280671296297</v>
      </c>
    </row>
    <row r="13" spans="1:9" ht="15">
      <c r="A13" s="81" t="s">
        <v>50</v>
      </c>
      <c r="B13" s="82" t="s">
        <v>1</v>
      </c>
      <c r="C13" s="82">
        <v>241</v>
      </c>
      <c r="D13" s="159">
        <v>0.00894872685185144</v>
      </c>
      <c r="E13" s="155">
        <f t="shared" si="0"/>
        <v>0.016889756944444057</v>
      </c>
      <c r="F13" s="108">
        <f t="shared" si="1"/>
        <v>1.045019013040595</v>
      </c>
      <c r="G13" s="108">
        <f t="shared" si="2"/>
        <v>1.045019013040595</v>
      </c>
      <c r="H13" s="158">
        <v>0.436805555555556</v>
      </c>
      <c r="I13" s="58">
        <v>0.45369531250000006</v>
      </c>
    </row>
    <row r="14" spans="1:9" ht="15">
      <c r="A14" s="81" t="s">
        <v>53</v>
      </c>
      <c r="B14" s="82" t="s">
        <v>1</v>
      </c>
      <c r="C14" s="82">
        <v>216</v>
      </c>
      <c r="D14" s="159">
        <v>0.009065162037037333</v>
      </c>
      <c r="E14" s="155">
        <f t="shared" si="0"/>
        <v>0.01705358796296319</v>
      </c>
      <c r="F14" s="108">
        <f t="shared" si="1"/>
        <v>1.0551557207410938</v>
      </c>
      <c r="G14" s="108">
        <f t="shared" si="2"/>
        <v>1.0551557207410938</v>
      </c>
      <c r="H14" s="158">
        <v>0.428472222222222</v>
      </c>
      <c r="I14" s="58">
        <v>0.44552581018518517</v>
      </c>
    </row>
    <row r="15" spans="1:9" ht="15">
      <c r="A15" s="79" t="s">
        <v>47</v>
      </c>
      <c r="B15" s="80" t="s">
        <v>1</v>
      </c>
      <c r="C15" s="80">
        <v>234</v>
      </c>
      <c r="D15" s="159">
        <v>0.009033680555555368</v>
      </c>
      <c r="E15" s="155">
        <f t="shared" si="0"/>
        <v>0.01718362268518492</v>
      </c>
      <c r="F15" s="108">
        <f t="shared" si="1"/>
        <v>1.0632013520384618</v>
      </c>
      <c r="G15" s="108">
        <f t="shared" si="2"/>
        <v>1.0632013520384618</v>
      </c>
      <c r="H15" s="158">
        <v>0.434027777777778</v>
      </c>
      <c r="I15" s="58">
        <v>0.45121140046296293</v>
      </c>
    </row>
    <row r="16" spans="1:9" ht="15">
      <c r="A16" s="53" t="s">
        <v>77</v>
      </c>
      <c r="B16" s="55" t="s">
        <v>1</v>
      </c>
      <c r="C16" s="55">
        <v>218</v>
      </c>
      <c r="D16" s="159">
        <v>0.009216203703703352</v>
      </c>
      <c r="E16" s="155">
        <f t="shared" si="0"/>
        <v>0.01747499999999974</v>
      </c>
      <c r="F16" s="108">
        <f t="shared" si="1"/>
        <v>1.0812297247943154</v>
      </c>
      <c r="G16" s="108">
        <f t="shared" si="2"/>
        <v>1.0812297247943154</v>
      </c>
      <c r="H16" s="158">
        <v>0.429166666666667</v>
      </c>
      <c r="I16" s="58">
        <v>0.4466416666666667</v>
      </c>
    </row>
    <row r="17" spans="1:9" ht="15">
      <c r="A17" s="79" t="s">
        <v>32</v>
      </c>
      <c r="B17" s="80" t="s">
        <v>45</v>
      </c>
      <c r="C17" s="80">
        <v>206</v>
      </c>
      <c r="D17" s="159">
        <v>0.009290162037036975</v>
      </c>
      <c r="E17" s="155">
        <f t="shared" si="0"/>
        <v>0.017652430555555543</v>
      </c>
      <c r="F17" s="108">
        <f t="shared" si="1"/>
        <v>1.0922078759104072</v>
      </c>
      <c r="G17" s="108">
        <f t="shared" si="2"/>
        <v>1.0922078759104072</v>
      </c>
      <c r="H17" s="158">
        <v>0.4277777777777778</v>
      </c>
      <c r="I17" s="58">
        <v>0.44543020833333336</v>
      </c>
    </row>
    <row r="18" spans="1:9" ht="15">
      <c r="A18" s="79" t="s">
        <v>43</v>
      </c>
      <c r="B18" s="80" t="s">
        <v>1</v>
      </c>
      <c r="C18" s="80">
        <v>231</v>
      </c>
      <c r="D18" s="159">
        <v>0.009276736111110517</v>
      </c>
      <c r="E18" s="155">
        <f t="shared" si="0"/>
        <v>0.01766556712962908</v>
      </c>
      <c r="F18" s="108">
        <f t="shared" si="1"/>
        <v>1.093020674443756</v>
      </c>
      <c r="G18" s="108">
        <f t="shared" si="2"/>
        <v>1.093020674443756</v>
      </c>
      <c r="H18" s="158">
        <v>0.431944444444445</v>
      </c>
      <c r="I18" s="58">
        <v>0.4496100115740741</v>
      </c>
    </row>
    <row r="19" spans="1:9" ht="15">
      <c r="A19" s="53" t="s">
        <v>31</v>
      </c>
      <c r="B19" s="55" t="s">
        <v>1</v>
      </c>
      <c r="C19" s="54">
        <v>202</v>
      </c>
      <c r="D19" s="159">
        <v>0.009365277777777847</v>
      </c>
      <c r="E19" s="155">
        <f t="shared" si="0"/>
        <v>0.017840509259259285</v>
      </c>
      <c r="F19" s="108">
        <f t="shared" si="1"/>
        <v>1.103844859317862</v>
      </c>
      <c r="G19" s="108">
        <f>E19/MIN(E$7:E$35)</f>
        <v>1.103844859317862</v>
      </c>
      <c r="H19" s="158">
        <v>0.4270833333333333</v>
      </c>
      <c r="I19" s="58">
        <v>0.4449238425925926</v>
      </c>
    </row>
    <row r="20" spans="1:9" ht="15">
      <c r="A20" s="79" t="s">
        <v>44</v>
      </c>
      <c r="B20" s="82" t="s">
        <v>45</v>
      </c>
      <c r="C20" s="80">
        <v>233</v>
      </c>
      <c r="D20" s="159">
        <v>0.00974016203703637</v>
      </c>
      <c r="E20" s="155">
        <f t="shared" si="0"/>
        <v>0.018304745370369635</v>
      </c>
      <c r="F20" s="108">
        <f t="shared" si="1"/>
        <v>1.1325685149776865</v>
      </c>
      <c r="G20" s="108">
        <f>IF(E20=0,0,(E20/MIN(E$7:E$35)))</f>
        <v>1.1325685149776865</v>
      </c>
      <c r="H20" s="158">
        <v>0.433333333333334</v>
      </c>
      <c r="I20" s="58">
        <v>0.45163807870370365</v>
      </c>
    </row>
    <row r="21" spans="1:9" ht="15">
      <c r="A21" s="81" t="s">
        <v>51</v>
      </c>
      <c r="B21" s="82" t="s">
        <v>1</v>
      </c>
      <c r="C21" s="82">
        <v>221</v>
      </c>
      <c r="D21" s="159">
        <v>0.009651736111111198</v>
      </c>
      <c r="E21" s="155">
        <f t="shared" si="0"/>
        <v>0.018362905092592696</v>
      </c>
      <c r="F21" s="108">
        <f t="shared" si="1"/>
        <v>1.1361670283083507</v>
      </c>
      <c r="G21" s="108">
        <f>IF(E21=0,0,(E21/MIN(E$7:E$35)))</f>
        <v>1.1361670283083507</v>
      </c>
      <c r="H21" s="158">
        <v>0.429861111111111</v>
      </c>
      <c r="I21" s="58">
        <v>0.4482240162037037</v>
      </c>
    </row>
    <row r="22" spans="1:9" ht="15">
      <c r="A22" s="81" t="s">
        <v>99</v>
      </c>
      <c r="B22" s="82" t="s">
        <v>45</v>
      </c>
      <c r="C22" s="82">
        <v>232</v>
      </c>
      <c r="D22" s="159">
        <v>0.010162037037036942</v>
      </c>
      <c r="E22" s="155">
        <f t="shared" si="0"/>
        <v>0.01852112268518502</v>
      </c>
      <c r="F22" s="108">
        <f t="shared" si="1"/>
        <v>1.145956416811711</v>
      </c>
      <c r="G22" s="108">
        <f>IF(E22=0,0,(E22/MIN(E$7:E$35)))</f>
        <v>1.145956416811711</v>
      </c>
      <c r="H22" s="158">
        <v>0.432638888888889</v>
      </c>
      <c r="I22" s="58">
        <v>0.45116001157407404</v>
      </c>
    </row>
    <row r="23" spans="1:9" ht="15">
      <c r="A23" s="79" t="s">
        <v>42</v>
      </c>
      <c r="B23" s="80" t="s">
        <v>1</v>
      </c>
      <c r="C23" s="80">
        <v>226</v>
      </c>
      <c r="D23" s="159">
        <v>0.009593518518518085</v>
      </c>
      <c r="E23" s="155">
        <f t="shared" si="0"/>
        <v>0.018728356481480968</v>
      </c>
      <c r="F23" s="108">
        <f t="shared" si="1"/>
        <v>1.1587785822215624</v>
      </c>
      <c r="G23" s="108">
        <f>IF(E23=0,0,(E23/MIN(E$7:E$35)))</f>
        <v>1.1587785822215624</v>
      </c>
      <c r="H23" s="158">
        <v>0.430555555555556</v>
      </c>
      <c r="I23" s="58">
        <v>0.449283912037037</v>
      </c>
    </row>
    <row r="24" spans="1:9" ht="15">
      <c r="A24" s="53" t="s">
        <v>28</v>
      </c>
      <c r="B24" s="54" t="s">
        <v>1</v>
      </c>
      <c r="C24" s="54">
        <v>230</v>
      </c>
      <c r="D24" s="159">
        <v>0.010006828703703674</v>
      </c>
      <c r="E24" s="155">
        <f t="shared" si="0"/>
        <v>0.01900815972222225</v>
      </c>
      <c r="F24" s="108">
        <f t="shared" si="1"/>
        <v>1.1760908329216058</v>
      </c>
      <c r="G24" s="108">
        <f>IF(E24=0,0,(E24/MIN(E$7:E$35)))</f>
        <v>1.1760908329216058</v>
      </c>
      <c r="H24" s="158">
        <v>0.43125</v>
      </c>
      <c r="I24" s="58">
        <v>0.4502581597222223</v>
      </c>
    </row>
    <row r="25" spans="1:9" ht="18">
      <c r="A25" s="70" t="s">
        <v>30</v>
      </c>
      <c r="B25" s="38"/>
      <c r="C25" s="38"/>
      <c r="D25" s="160"/>
      <c r="E25" s="121"/>
      <c r="F25" s="118"/>
      <c r="G25" s="118"/>
      <c r="H25" s="119"/>
      <c r="I25" s="120"/>
    </row>
    <row r="26" spans="1:9" ht="15">
      <c r="A26" s="53" t="s">
        <v>35</v>
      </c>
      <c r="B26" s="55" t="s">
        <v>30</v>
      </c>
      <c r="C26" s="54">
        <v>260</v>
      </c>
      <c r="D26" s="159">
        <v>0.009790509259258395</v>
      </c>
      <c r="E26" s="155">
        <f>IF(I26&gt;0,I26-H26,0)</f>
        <v>0.018312326388888855</v>
      </c>
      <c r="F26" s="108">
        <f>IF(E26=0,0,(E26/MIN(E$26:E$30)))</f>
        <v>1</v>
      </c>
      <c r="G26" s="108">
        <f>IF(E26=0,0,(E26/MIN(E$7:E$35)))</f>
        <v>1.1330375749243073</v>
      </c>
      <c r="H26" s="158">
        <v>0.44236111111111115</v>
      </c>
      <c r="I26" s="58">
        <v>0.4606734375</v>
      </c>
    </row>
    <row r="27" spans="1:9" ht="15">
      <c r="A27" s="79" t="s">
        <v>36</v>
      </c>
      <c r="B27" s="80" t="s">
        <v>37</v>
      </c>
      <c r="C27" s="80">
        <v>249</v>
      </c>
      <c r="D27" s="159">
        <v>0.009663773148147536</v>
      </c>
      <c r="E27" s="155">
        <f>IF(I27&gt;0,I27-H27,0)</f>
        <v>0.018498958333333315</v>
      </c>
      <c r="F27" s="108">
        <f>IF(E27=0,0,(E27/MIN(E$26:E$30)))</f>
        <v>1.010191602119854</v>
      </c>
      <c r="G27" s="108">
        <f>IF(E27=0,0,(E27/MIN(E$7:E$35)))</f>
        <v>1.1445850430747804</v>
      </c>
      <c r="H27" s="158">
        <v>0.4395833333333334</v>
      </c>
      <c r="I27" s="58">
        <v>0.4580822916666667</v>
      </c>
    </row>
    <row r="28" spans="1:9" ht="15">
      <c r="A28" s="79" t="s">
        <v>29</v>
      </c>
      <c r="B28" s="80" t="s">
        <v>30</v>
      </c>
      <c r="C28" s="54">
        <v>251</v>
      </c>
      <c r="D28" s="159">
        <v>0.009988425925924749</v>
      </c>
      <c r="E28" s="155">
        <f>IF(I28&gt;0,I28-H28,0)</f>
        <v>0.01871556712962963</v>
      </c>
      <c r="F28" s="108">
        <f>IF(E28=0,0,(E28/MIN(E$26:E$30)))</f>
        <v>1.0220201809522924</v>
      </c>
      <c r="G28" s="108">
        <f>IF(E28=0,0,(E28/MIN(E$7:E$35)))</f>
        <v>1.1579872673498872</v>
      </c>
      <c r="H28" s="158">
        <v>0.44027777777777777</v>
      </c>
      <c r="I28" s="58">
        <v>0.4589933449074074</v>
      </c>
    </row>
    <row r="29" spans="1:9" ht="15">
      <c r="A29" s="53" t="s">
        <v>49</v>
      </c>
      <c r="B29" s="54" t="s">
        <v>30</v>
      </c>
      <c r="C29" s="82">
        <v>254</v>
      </c>
      <c r="D29" s="159">
        <v>0.009919675925924576</v>
      </c>
      <c r="E29" s="155">
        <f>IF(I29&gt;0,I29-H29,0)</f>
        <v>0.01882719907407404</v>
      </c>
      <c r="F29" s="108">
        <f>IF(E29=0,0,(E29/MIN(E$26:E$30)))</f>
        <v>1.0281161811039796</v>
      </c>
      <c r="G29" s="108">
        <f>IF(E29=0,0,(E29/MIN(E$7:E$35)))</f>
        <v>1.1648942645784932</v>
      </c>
      <c r="H29" s="158">
        <v>0.44166666666666665</v>
      </c>
      <c r="I29" s="58">
        <v>0.4604938657407407</v>
      </c>
    </row>
    <row r="30" spans="1:9" ht="15">
      <c r="A30" s="81" t="s">
        <v>27</v>
      </c>
      <c r="B30" s="82" t="s">
        <v>30</v>
      </c>
      <c r="C30" s="80">
        <v>252</v>
      </c>
      <c r="D30" s="159">
        <v>0.010557870370369649</v>
      </c>
      <c r="E30" s="155">
        <f>IF(I30&gt;0,I30-H30,0)</f>
        <v>0.02006469907407399</v>
      </c>
      <c r="F30" s="108">
        <f>IF(E30=0,0,(E30/MIN(E$26:E$30)))</f>
        <v>1.0956936135786874</v>
      </c>
      <c r="G30" s="108">
        <f>IF(E30=0,0,(E30/MIN(E$7:E$35)))</f>
        <v>1.2414620347892473</v>
      </c>
      <c r="H30" s="158">
        <v>0.44097222222222227</v>
      </c>
      <c r="I30" s="58">
        <v>0.46103692129629625</v>
      </c>
    </row>
    <row r="31" spans="1:9" ht="18">
      <c r="A31" s="70" t="s">
        <v>2</v>
      </c>
      <c r="B31" s="38"/>
      <c r="C31" s="38"/>
      <c r="D31" s="160"/>
      <c r="E31" s="121"/>
      <c r="F31" s="118"/>
      <c r="G31" s="118"/>
      <c r="H31" s="119"/>
      <c r="I31" s="120"/>
    </row>
    <row r="32" spans="1:9" ht="15">
      <c r="A32" s="79" t="s">
        <v>38</v>
      </c>
      <c r="B32" s="80" t="s">
        <v>2</v>
      </c>
      <c r="C32" s="80">
        <v>262</v>
      </c>
      <c r="D32" s="159">
        <v>0.009166319444443516</v>
      </c>
      <c r="E32" s="155">
        <f>IF(I32&gt;0,I32-H32,0)</f>
        <v>0.017407349537037042</v>
      </c>
      <c r="F32" s="108">
        <f>IF(E32=0,0,(E32/MIN(E$32:E$33)))</f>
        <v>1</v>
      </c>
      <c r="G32" s="108">
        <f>IF(E32=0,0,(E32/MIN(E$7:E$35)))</f>
        <v>1.0770439913779282</v>
      </c>
      <c r="H32" s="158">
        <v>0.44375</v>
      </c>
      <c r="I32" s="157">
        <v>0.461157349537037</v>
      </c>
    </row>
    <row r="33" spans="1:9" ht="15">
      <c r="A33" s="79" t="s">
        <v>40</v>
      </c>
      <c r="B33" s="80" t="s">
        <v>2</v>
      </c>
      <c r="C33" s="80">
        <v>261</v>
      </c>
      <c r="D33" s="159">
        <v>0.009454976851850427</v>
      </c>
      <c r="E33" s="155">
        <f>IF(I33&gt;0,I33-H33,0)</f>
        <v>0.01803327546296296</v>
      </c>
      <c r="F33" s="108">
        <f>IF(E33=0,0,(E33/MIN(E$32:E$33)))</f>
        <v>1.035957566348292</v>
      </c>
      <c r="G33" s="108">
        <f>IF(E33=0,0,(E33/MIN(E$7:E$35)))</f>
        <v>1.1157718721579293</v>
      </c>
      <c r="H33" s="158">
        <v>0.44305555555555554</v>
      </c>
      <c r="I33" s="157">
        <v>0.4610888310185185</v>
      </c>
    </row>
    <row r="34" spans="1:9" ht="18">
      <c r="A34" s="70" t="s">
        <v>34</v>
      </c>
      <c r="B34" s="38"/>
      <c r="C34" s="38"/>
      <c r="D34" s="160"/>
      <c r="E34" s="121"/>
      <c r="F34" s="118"/>
      <c r="G34" s="118"/>
      <c r="H34" s="119"/>
      <c r="I34" s="120"/>
    </row>
    <row r="35" spans="1:9" ht="15">
      <c r="A35" s="79" t="s">
        <v>33</v>
      </c>
      <c r="B35" s="80" t="s">
        <v>34</v>
      </c>
      <c r="C35" s="80">
        <v>263</v>
      </c>
      <c r="D35" s="159">
        <v>0.009618287037035544</v>
      </c>
      <c r="E35" s="155">
        <f>IF(I35&gt;0,I35-H35,0)</f>
        <v>0.018214814814814795</v>
      </c>
      <c r="F35" s="108">
        <f>IF(E35=0,0,(E35/MIN(E$35:E$35)))</f>
        <v>1</v>
      </c>
      <c r="G35" s="108">
        <f>IF(E35=0,0,(E35/MIN(E$7:E$35)))</f>
        <v>1.127004246603829</v>
      </c>
      <c r="H35" s="158">
        <v>0.4444444444444444</v>
      </c>
      <c r="I35" s="157">
        <v>0.4626592592592592</v>
      </c>
    </row>
  </sheetData>
  <mergeCells count="3">
    <mergeCell ref="A1:G1"/>
    <mergeCell ref="A2:G2"/>
    <mergeCell ref="A3:G3"/>
  </mergeCells>
  <printOptions/>
  <pageMargins left="0.5" right="0.5" top="1" bottom="1" header="0.5" footer="0.5"/>
  <pageSetup fitToHeight="1" fitToWidth="1" horizontalDpi="300" verticalDpi="300" orientation="portrait" scale="96" r:id="rId1"/>
</worksheet>
</file>

<file path=xl/worksheets/sheet12.xml><?xml version="1.0" encoding="utf-8"?>
<worksheet xmlns="http://schemas.openxmlformats.org/spreadsheetml/2006/main" xmlns:r="http://schemas.openxmlformats.org/officeDocument/2006/relationships">
  <dimension ref="B1:T36"/>
  <sheetViews>
    <sheetView zoomScale="75" zoomScaleNormal="75" workbookViewId="0" topLeftCell="A1">
      <selection activeCell="G6" sqref="G6"/>
    </sheetView>
  </sheetViews>
  <sheetFormatPr defaultColWidth="9.140625" defaultRowHeight="12.75"/>
  <cols>
    <col min="1" max="1" width="2.8515625" style="2" customWidth="1"/>
    <col min="2" max="2" width="36.7109375" style="2" customWidth="1"/>
    <col min="3" max="3" width="10.00390625" style="1" customWidth="1"/>
    <col min="4" max="4" width="2.8515625" style="1" customWidth="1"/>
    <col min="5" max="5" width="13.7109375" style="1" customWidth="1"/>
    <col min="6" max="6" width="13.7109375" style="137" customWidth="1"/>
    <col min="7" max="7" width="15.7109375" style="137" customWidth="1"/>
    <col min="8" max="8" width="13.140625" style="137" customWidth="1"/>
    <col min="9" max="9" width="12.140625" style="14" customWidth="1"/>
    <col min="10" max="10" width="2.8515625" style="14" customWidth="1"/>
    <col min="11" max="11" width="15.421875" style="13" hidden="1" customWidth="1"/>
    <col min="12" max="12" width="18.28125" style="19" hidden="1" customWidth="1"/>
    <col min="13" max="13" width="18.7109375" style="19" customWidth="1"/>
    <col min="14" max="14" width="11.28125" style="21" customWidth="1"/>
    <col min="15" max="15" width="11.00390625" style="18" customWidth="1"/>
    <col min="16" max="16" width="2.8515625" style="18" customWidth="1"/>
    <col min="17" max="17" width="13.00390625" style="18" customWidth="1"/>
    <col min="18" max="18" width="15.7109375" style="2" bestFit="1" customWidth="1"/>
    <col min="19" max="19" width="15.00390625" style="2" hidden="1" customWidth="1"/>
    <col min="20" max="20" width="19.140625" style="2" bestFit="1" customWidth="1"/>
    <col min="21" max="16384" width="10.28125" style="2" customWidth="1"/>
  </cols>
  <sheetData>
    <row r="1" spans="2:19" ht="21" customHeight="1">
      <c r="B1" s="164" t="s">
        <v>90</v>
      </c>
      <c r="C1" s="164"/>
      <c r="D1" s="164"/>
      <c r="E1" s="164"/>
      <c r="F1" s="164"/>
      <c r="G1" s="164"/>
      <c r="H1" s="164"/>
      <c r="I1" s="164"/>
      <c r="J1" s="164"/>
      <c r="K1" s="164"/>
      <c r="L1" s="164"/>
      <c r="M1" s="164"/>
      <c r="N1" s="164"/>
      <c r="O1" s="164"/>
      <c r="P1" s="164"/>
      <c r="Q1" s="164"/>
      <c r="R1" s="164"/>
      <c r="S1" s="164"/>
    </row>
    <row r="2" spans="2:19" ht="21" customHeight="1">
      <c r="B2" s="164" t="s">
        <v>9</v>
      </c>
      <c r="C2" s="164"/>
      <c r="D2" s="164"/>
      <c r="E2" s="164"/>
      <c r="F2" s="164"/>
      <c r="G2" s="164"/>
      <c r="H2" s="164"/>
      <c r="I2" s="164"/>
      <c r="J2" s="164"/>
      <c r="K2" s="164"/>
      <c r="L2" s="164"/>
      <c r="M2" s="164"/>
      <c r="N2" s="164"/>
      <c r="O2" s="164"/>
      <c r="P2" s="164"/>
      <c r="Q2" s="164"/>
      <c r="R2" s="164"/>
      <c r="S2" s="164"/>
    </row>
    <row r="3" spans="2:19" ht="21" customHeight="1">
      <c r="B3" s="165" t="s">
        <v>13</v>
      </c>
      <c r="C3" s="165"/>
      <c r="D3" s="165"/>
      <c r="E3" s="165"/>
      <c r="F3" s="165"/>
      <c r="G3" s="165"/>
      <c r="H3" s="165"/>
      <c r="I3" s="165"/>
      <c r="J3" s="165"/>
      <c r="K3" s="165"/>
      <c r="L3" s="165"/>
      <c r="M3" s="165"/>
      <c r="N3" s="165"/>
      <c r="O3" s="165"/>
      <c r="P3" s="165"/>
      <c r="Q3" s="165"/>
      <c r="R3" s="165"/>
      <c r="S3" s="165"/>
    </row>
    <row r="4" ht="9" customHeight="1">
      <c r="E4" s="3"/>
    </row>
    <row r="5" spans="2:18" s="15" customFormat="1" ht="47.25">
      <c r="B5" s="17" t="s">
        <v>25</v>
      </c>
      <c r="C5" s="36" t="s">
        <v>6</v>
      </c>
      <c r="D5" s="74"/>
      <c r="E5" s="73" t="s">
        <v>71</v>
      </c>
      <c r="F5" s="39" t="s">
        <v>72</v>
      </c>
      <c r="G5" s="16" t="s">
        <v>115</v>
      </c>
      <c r="H5" s="31" t="s">
        <v>64</v>
      </c>
      <c r="I5" s="32" t="s">
        <v>65</v>
      </c>
      <c r="J5" s="27"/>
      <c r="K5" s="33" t="s">
        <v>10</v>
      </c>
      <c r="L5" s="20" t="s">
        <v>11</v>
      </c>
      <c r="M5" s="22" t="s">
        <v>68</v>
      </c>
      <c r="N5" s="31" t="s">
        <v>69</v>
      </c>
      <c r="O5" s="32" t="s">
        <v>70</v>
      </c>
      <c r="P5" s="27"/>
      <c r="Q5" s="44" t="s">
        <v>73</v>
      </c>
      <c r="R5" s="40" t="s">
        <v>74</v>
      </c>
    </row>
    <row r="6" spans="2:18" ht="22.5" customHeight="1">
      <c r="B6" s="70" t="s">
        <v>1</v>
      </c>
      <c r="C6" s="38"/>
      <c r="D6" s="75"/>
      <c r="E6" s="147"/>
      <c r="F6" s="148"/>
      <c r="G6" s="149"/>
      <c r="H6" s="148"/>
      <c r="I6" s="139"/>
      <c r="J6" s="29"/>
      <c r="K6" s="35"/>
      <c r="L6" s="23"/>
      <c r="M6" s="72"/>
      <c r="N6" s="43"/>
      <c r="O6" s="43"/>
      <c r="P6" s="41"/>
      <c r="Q6" s="45"/>
      <c r="R6" s="24"/>
    </row>
    <row r="7" spans="2:18" s="6" customFormat="1" ht="18" customHeight="1">
      <c r="B7" s="81" t="s">
        <v>98</v>
      </c>
      <c r="C7" s="82" t="s">
        <v>1</v>
      </c>
      <c r="D7" s="76"/>
      <c r="E7" s="146">
        <v>0.0013593749999986082</v>
      </c>
      <c r="F7" s="154">
        <v>0.0013521412037023617</v>
      </c>
      <c r="G7" s="154">
        <v>0.00271151620370097</v>
      </c>
      <c r="H7" s="142">
        <v>1</v>
      </c>
      <c r="I7" s="142">
        <v>1</v>
      </c>
      <c r="J7" s="28"/>
      <c r="K7" s="34">
        <v>0.504166666666667</v>
      </c>
      <c r="L7" s="25">
        <v>0.5247692708333334</v>
      </c>
      <c r="M7" s="155">
        <v>0.016460243055554602</v>
      </c>
      <c r="N7" s="108">
        <v>1.018443723548218</v>
      </c>
      <c r="O7" s="108">
        <v>1.018443723548218</v>
      </c>
      <c r="P7" s="42"/>
      <c r="Q7" s="109">
        <v>2.018443723548218</v>
      </c>
      <c r="R7" s="109">
        <v>2.018443723548218</v>
      </c>
    </row>
    <row r="8" spans="2:18" s="6" customFormat="1" ht="18" customHeight="1">
      <c r="B8" s="79" t="s">
        <v>41</v>
      </c>
      <c r="C8" s="80" t="s">
        <v>1</v>
      </c>
      <c r="D8" s="76"/>
      <c r="E8" s="146">
        <v>0.0013862847222212982</v>
      </c>
      <c r="F8" s="154">
        <v>0.0013929398148139205</v>
      </c>
      <c r="G8" s="154">
        <v>0.0027792245370352187</v>
      </c>
      <c r="H8" s="142">
        <v>1.0249706541461316</v>
      </c>
      <c r="I8" s="142">
        <v>1.0249706541461316</v>
      </c>
      <c r="J8" s="28"/>
      <c r="K8" s="34">
        <v>0.503472222222222</v>
      </c>
      <c r="L8" s="26">
        <v>0.5248326967592593</v>
      </c>
      <c r="M8" s="155">
        <v>0.016162152777777217</v>
      </c>
      <c r="N8" s="108">
        <v>1</v>
      </c>
      <c r="O8" s="108">
        <v>1</v>
      </c>
      <c r="P8" s="42"/>
      <c r="Q8" s="109">
        <v>2.0249706541461316</v>
      </c>
      <c r="R8" s="109">
        <v>2.0249706541461316</v>
      </c>
    </row>
    <row r="9" spans="2:20" s="10" customFormat="1" ht="18" customHeight="1">
      <c r="B9" s="79" t="s">
        <v>48</v>
      </c>
      <c r="C9" s="80" t="s">
        <v>1</v>
      </c>
      <c r="D9" s="76"/>
      <c r="E9" s="146">
        <v>0.001398611111109671</v>
      </c>
      <c r="F9" s="154">
        <v>0.0013780671296282354</v>
      </c>
      <c r="G9" s="154">
        <v>0.0027766782407379065</v>
      </c>
      <c r="H9" s="142">
        <v>1.0240315868103596</v>
      </c>
      <c r="I9" s="142">
        <v>1.0240315868103596</v>
      </c>
      <c r="J9" s="29"/>
      <c r="K9" s="35"/>
      <c r="L9" s="23"/>
      <c r="M9" s="155">
        <v>0.016329398148147045</v>
      </c>
      <c r="N9" s="108">
        <v>1.010347963706901</v>
      </c>
      <c r="O9" s="108">
        <v>1.010347963706901</v>
      </c>
      <c r="P9" s="41"/>
      <c r="Q9" s="109">
        <v>2.0343795505172606</v>
      </c>
      <c r="R9" s="109">
        <v>2.0343795505172606</v>
      </c>
      <c r="S9" s="11"/>
      <c r="T9" s="12"/>
    </row>
    <row r="10" spans="2:18" s="6" customFormat="1" ht="18" customHeight="1">
      <c r="B10" s="79" t="s">
        <v>39</v>
      </c>
      <c r="C10" s="80" t="s">
        <v>1</v>
      </c>
      <c r="D10" s="77"/>
      <c r="E10" s="146">
        <v>0.0014162037037029895</v>
      </c>
      <c r="F10" s="154">
        <v>0.0014139467592585997</v>
      </c>
      <c r="G10" s="154">
        <v>0.0028301504629615892</v>
      </c>
      <c r="H10" s="142">
        <v>1.0437520008542434</v>
      </c>
      <c r="I10" s="142">
        <v>1.0437520008542434</v>
      </c>
      <c r="J10" s="28"/>
      <c r="K10" s="34">
        <v>0.527777777777776</v>
      </c>
      <c r="L10" s="25">
        <v>0.5449526504629629</v>
      </c>
      <c r="M10" s="155">
        <v>0.016195428240740384</v>
      </c>
      <c r="N10" s="108">
        <v>1.002058850910562</v>
      </c>
      <c r="O10" s="108">
        <v>1.002058850910562</v>
      </c>
      <c r="P10" s="42"/>
      <c r="Q10" s="109">
        <v>2.0458108517648053</v>
      </c>
      <c r="R10" s="109">
        <v>2.0458108517648053</v>
      </c>
    </row>
    <row r="11" spans="2:18" s="6" customFormat="1" ht="18" customHeight="1">
      <c r="B11" s="81" t="s">
        <v>52</v>
      </c>
      <c r="C11" s="82" t="s">
        <v>1</v>
      </c>
      <c r="D11" s="77"/>
      <c r="E11" s="146">
        <v>0.0014569444444441637</v>
      </c>
      <c r="F11" s="154">
        <v>0.00143732638888866</v>
      </c>
      <c r="G11" s="154">
        <v>0.0028942708333328238</v>
      </c>
      <c r="H11" s="142">
        <v>1.0673994237550233</v>
      </c>
      <c r="I11" s="142">
        <v>1.0673994237550233</v>
      </c>
      <c r="J11" s="28"/>
      <c r="K11" s="34">
        <v>0.534027777777775</v>
      </c>
      <c r="L11" s="26">
        <v>0.5522427314814815</v>
      </c>
      <c r="M11" s="155">
        <v>0.016661979166665786</v>
      </c>
      <c r="N11" s="108">
        <v>1.0309257309815698</v>
      </c>
      <c r="O11" s="108">
        <v>1.0309257309815698</v>
      </c>
      <c r="P11" s="42"/>
      <c r="Q11" s="109">
        <v>2.0983251547365933</v>
      </c>
      <c r="R11" s="109">
        <v>2.0983251547365933</v>
      </c>
    </row>
    <row r="12" spans="2:18" s="6" customFormat="1" ht="18" customHeight="1">
      <c r="B12" s="81" t="s">
        <v>50</v>
      </c>
      <c r="C12" s="82" t="s">
        <v>1</v>
      </c>
      <c r="D12" s="77"/>
      <c r="E12" s="146">
        <v>0.0014579282407399252</v>
      </c>
      <c r="F12" s="154">
        <v>0.0014218749999991842</v>
      </c>
      <c r="G12" s="154">
        <v>0.0028798032407391094</v>
      </c>
      <c r="H12" s="142">
        <v>1.0620638138943972</v>
      </c>
      <c r="I12" s="142">
        <v>1.0620638138943972</v>
      </c>
      <c r="J12" s="28"/>
      <c r="K12" s="34">
        <v>0.533333333333331</v>
      </c>
      <c r="L12" s="26">
        <v>0.5517692476851852</v>
      </c>
      <c r="M12" s="155">
        <v>0.016889756944444057</v>
      </c>
      <c r="N12" s="108">
        <v>1.045019013040595</v>
      </c>
      <c r="O12" s="108">
        <v>1.045019013040595</v>
      </c>
      <c r="P12" s="42"/>
      <c r="Q12" s="109">
        <v>2.107082826934992</v>
      </c>
      <c r="R12" s="109">
        <v>2.107082826934992</v>
      </c>
    </row>
    <row r="13" spans="2:18" ht="18" customHeight="1">
      <c r="B13" s="81" t="s">
        <v>53</v>
      </c>
      <c r="C13" s="82" t="s">
        <v>1</v>
      </c>
      <c r="D13" s="110"/>
      <c r="E13" s="146">
        <v>0.0014583912037035573</v>
      </c>
      <c r="F13" s="154">
        <v>0.0014282407407406605</v>
      </c>
      <c r="G13" s="154">
        <v>0.002886631944444218</v>
      </c>
      <c r="H13" s="142">
        <v>1.0645822217489356</v>
      </c>
      <c r="I13" s="142">
        <v>1.0645822217489356</v>
      </c>
      <c r="J13" s="30"/>
      <c r="K13" s="19"/>
      <c r="M13" s="155">
        <v>0.01705358796296319</v>
      </c>
      <c r="N13" s="108">
        <v>1.0551557207410938</v>
      </c>
      <c r="O13" s="108">
        <v>1.0551557207410938</v>
      </c>
      <c r="Q13" s="109">
        <v>2.1197379424900293</v>
      </c>
      <c r="R13" s="109">
        <v>2.1197379424900293</v>
      </c>
    </row>
    <row r="14" spans="2:18" ht="18" customHeight="1">
      <c r="B14" s="79" t="s">
        <v>46</v>
      </c>
      <c r="C14" s="80" t="s">
        <v>1</v>
      </c>
      <c r="D14" s="110"/>
      <c r="E14" s="146">
        <v>0.0014695601851850704</v>
      </c>
      <c r="F14" s="154">
        <v>0.0015158564814813924</v>
      </c>
      <c r="G14" s="154">
        <v>0.0029854166666664628</v>
      </c>
      <c r="H14" s="142">
        <v>1.1010137658744743</v>
      </c>
      <c r="I14" s="142">
        <v>1.1010137658744743</v>
      </c>
      <c r="J14" s="30"/>
      <c r="K14" s="19"/>
      <c r="M14" s="155">
        <v>0.016705844907406675</v>
      </c>
      <c r="N14" s="108">
        <v>1.0336398335732249</v>
      </c>
      <c r="O14" s="108">
        <v>1.0336398335732249</v>
      </c>
      <c r="Q14" s="109">
        <v>2.134653599447699</v>
      </c>
      <c r="R14" s="109">
        <v>2.134653599447699</v>
      </c>
    </row>
    <row r="15" spans="2:18" ht="18" customHeight="1">
      <c r="B15" s="79" t="s">
        <v>47</v>
      </c>
      <c r="C15" s="80" t="s">
        <v>1</v>
      </c>
      <c r="D15" s="110"/>
      <c r="E15" s="146">
        <v>0.0015046296296291062</v>
      </c>
      <c r="F15" s="154">
        <v>0.0014872106481476077</v>
      </c>
      <c r="G15" s="154">
        <v>0.002991840277776714</v>
      </c>
      <c r="H15" s="142">
        <v>1.1033827766520914</v>
      </c>
      <c r="I15" s="142">
        <v>1.1033827766520914</v>
      </c>
      <c r="J15" s="30"/>
      <c r="K15" s="19"/>
      <c r="M15" s="155">
        <v>0.01718362268518492</v>
      </c>
      <c r="N15" s="108">
        <v>1.0632013520384618</v>
      </c>
      <c r="O15" s="108">
        <v>1.0632013520384618</v>
      </c>
      <c r="Q15" s="109">
        <v>2.166584128690553</v>
      </c>
      <c r="R15" s="109">
        <v>2.166584128690553</v>
      </c>
    </row>
    <row r="16" spans="2:18" ht="18" customHeight="1">
      <c r="B16" s="79" t="s">
        <v>43</v>
      </c>
      <c r="C16" s="80" t="s">
        <v>1</v>
      </c>
      <c r="D16" s="110"/>
      <c r="E16" s="146">
        <v>0.0015638888888890312</v>
      </c>
      <c r="F16" s="154">
        <v>0.0015879050925926563</v>
      </c>
      <c r="G16" s="154">
        <v>0.0031517939814816875</v>
      </c>
      <c r="H16" s="142">
        <v>1.162373279267068</v>
      </c>
      <c r="I16" s="142">
        <v>1.162373279267068</v>
      </c>
      <c r="J16" s="13"/>
      <c r="K16" s="19"/>
      <c r="M16" s="155">
        <v>0.01766556712962908</v>
      </c>
      <c r="N16" s="108">
        <v>1.093020674443756</v>
      </c>
      <c r="O16" s="108">
        <v>1.093020674443756</v>
      </c>
      <c r="Q16" s="109">
        <v>2.255393953710824</v>
      </c>
      <c r="R16" s="109">
        <v>2.255393953710824</v>
      </c>
    </row>
    <row r="17" spans="2:18" ht="18" customHeight="1">
      <c r="B17" s="53" t="s">
        <v>31</v>
      </c>
      <c r="C17" s="55" t="s">
        <v>1</v>
      </c>
      <c r="D17" s="110"/>
      <c r="E17" s="146">
        <v>0.0016046874999999794</v>
      </c>
      <c r="F17" s="154">
        <v>0.0015827546296295902</v>
      </c>
      <c r="G17" s="154">
        <v>0.0031874421296295696</v>
      </c>
      <c r="H17" s="142">
        <v>1.1755202219625331</v>
      </c>
      <c r="I17" s="142">
        <v>1.1755202219625331</v>
      </c>
      <c r="J17" s="13"/>
      <c r="K17" s="19"/>
      <c r="M17" s="155">
        <v>0.017840509259259285</v>
      </c>
      <c r="N17" s="108">
        <v>1.103844859317862</v>
      </c>
      <c r="O17" s="108">
        <v>1.103844859317862</v>
      </c>
      <c r="Q17" s="109">
        <v>2.279365081280395</v>
      </c>
      <c r="R17" s="109">
        <v>2.279365081280395</v>
      </c>
    </row>
    <row r="18" spans="2:18" ht="18" customHeight="1">
      <c r="B18" s="79" t="s">
        <v>32</v>
      </c>
      <c r="C18" s="80" t="s">
        <v>45</v>
      </c>
      <c r="D18" s="110"/>
      <c r="E18" s="146">
        <v>0.0015762152777777372</v>
      </c>
      <c r="F18" s="154">
        <v>0.0016738425925925116</v>
      </c>
      <c r="G18" s="154">
        <v>0.0032500578703702487</v>
      </c>
      <c r="H18" s="142">
        <v>1.1986127414375098</v>
      </c>
      <c r="I18" s="142">
        <v>1.1986127414375098</v>
      </c>
      <c r="J18" s="13"/>
      <c r="K18" s="19"/>
      <c r="M18" s="155">
        <v>0.017652430555555543</v>
      </c>
      <c r="N18" s="108">
        <v>1.0922078759104072</v>
      </c>
      <c r="O18" s="108">
        <v>1.0922078759104072</v>
      </c>
      <c r="Q18" s="109">
        <v>2.290820617347917</v>
      </c>
      <c r="R18" s="109">
        <v>2.290820617347917</v>
      </c>
    </row>
    <row r="19" spans="2:18" ht="18" customHeight="1">
      <c r="B19" s="81" t="s">
        <v>51</v>
      </c>
      <c r="C19" s="82" t="s">
        <v>1</v>
      </c>
      <c r="D19" s="110"/>
      <c r="E19" s="146">
        <v>0.001587789351851665</v>
      </c>
      <c r="F19" s="154">
        <v>0.001633101851851615</v>
      </c>
      <c r="G19" s="154">
        <v>0.00322089120370328</v>
      </c>
      <c r="H19" s="142">
        <v>1.1878561519592101</v>
      </c>
      <c r="I19" s="142">
        <v>1.1878561519592101</v>
      </c>
      <c r="J19" s="13"/>
      <c r="K19" s="19"/>
      <c r="M19" s="155">
        <v>0.018362905092592696</v>
      </c>
      <c r="N19" s="108">
        <v>1.1361670283083507</v>
      </c>
      <c r="O19" s="108">
        <v>1.1361670283083507</v>
      </c>
      <c r="Q19" s="109">
        <v>2.324023180267561</v>
      </c>
      <c r="R19" s="109">
        <v>2.324023180267561</v>
      </c>
    </row>
    <row r="20" spans="2:18" ht="18" customHeight="1">
      <c r="B20" s="81" t="s">
        <v>99</v>
      </c>
      <c r="C20" s="82" t="s">
        <v>45</v>
      </c>
      <c r="D20" s="110"/>
      <c r="E20" s="146">
        <v>0.0016836805555551226</v>
      </c>
      <c r="F20" s="154">
        <v>0.0016710069444439979</v>
      </c>
      <c r="G20" s="154">
        <v>0.0033546874999991205</v>
      </c>
      <c r="H20" s="142">
        <v>1.2371998719462864</v>
      </c>
      <c r="I20" s="142">
        <v>1.2371998719462864</v>
      </c>
      <c r="M20" s="155">
        <v>0.01852112268518502</v>
      </c>
      <c r="N20" s="108">
        <v>1.145956416811711</v>
      </c>
      <c r="O20" s="108">
        <v>1.145956416811711</v>
      </c>
      <c r="Q20" s="109">
        <v>2.3831562887579976</v>
      </c>
      <c r="R20" s="109">
        <v>2.3831562887579976</v>
      </c>
    </row>
    <row r="21" spans="2:18" ht="18" customHeight="1">
      <c r="B21" s="79" t="s">
        <v>44</v>
      </c>
      <c r="C21" s="82" t="s">
        <v>45</v>
      </c>
      <c r="D21" s="110"/>
      <c r="E21" s="146">
        <v>0.001785879629629672</v>
      </c>
      <c r="F21" s="154">
        <v>0.0017900462962963104</v>
      </c>
      <c r="G21" s="154">
        <v>0.0035759259259259824</v>
      </c>
      <c r="H21" s="142">
        <v>1.3187920179289996</v>
      </c>
      <c r="I21" s="142">
        <v>1.3187920179289996</v>
      </c>
      <c r="M21" s="155">
        <v>0.018304745370369635</v>
      </c>
      <c r="N21" s="108">
        <v>1.1325685149776865</v>
      </c>
      <c r="O21" s="108">
        <v>1.1325685149776865</v>
      </c>
      <c r="Q21" s="109">
        <v>2.451360532906686</v>
      </c>
      <c r="R21" s="109">
        <v>2.451360532906686</v>
      </c>
    </row>
    <row r="22" spans="2:18" ht="18" customHeight="1">
      <c r="B22" s="53" t="s">
        <v>28</v>
      </c>
      <c r="C22" s="54" t="s">
        <v>1</v>
      </c>
      <c r="D22" s="110"/>
      <c r="E22" s="146">
        <v>0.0018065393518515438</v>
      </c>
      <c r="F22" s="154">
        <v>0.0016611111111107801</v>
      </c>
      <c r="G22" s="154">
        <v>0.003467650462962324</v>
      </c>
      <c r="H22" s="142">
        <v>1.2788603137349135</v>
      </c>
      <c r="I22" s="142">
        <v>1.2788603137349135</v>
      </c>
      <c r="M22" s="155">
        <v>0.01900815972222225</v>
      </c>
      <c r="N22" s="108">
        <v>1.1760908329216058</v>
      </c>
      <c r="O22" s="108">
        <v>1.1760908329216058</v>
      </c>
      <c r="Q22" s="109">
        <v>2.4549511466565193</v>
      </c>
      <c r="R22" s="109">
        <v>2.4549511466565193</v>
      </c>
    </row>
    <row r="23" spans="2:18" ht="18" customHeight="1">
      <c r="B23" s="79" t="s">
        <v>42</v>
      </c>
      <c r="C23" s="80" t="s">
        <v>1</v>
      </c>
      <c r="D23" s="110"/>
      <c r="E23" s="146">
        <v>0.0019580439814817496</v>
      </c>
      <c r="F23" s="154">
        <v>0.0018355324074076362</v>
      </c>
      <c r="G23" s="154">
        <v>0.003793576388889386</v>
      </c>
      <c r="H23" s="142">
        <v>1.3990609326661974</v>
      </c>
      <c r="I23" s="142">
        <v>1.3990609326661974</v>
      </c>
      <c r="M23" s="155">
        <v>0.018728356481480968</v>
      </c>
      <c r="N23" s="108">
        <v>1.1587785822215624</v>
      </c>
      <c r="O23" s="108">
        <v>1.1587785822215624</v>
      </c>
      <c r="Q23" s="109">
        <v>2.5578395148877595</v>
      </c>
      <c r="R23" s="109">
        <v>2.5578395148877595</v>
      </c>
    </row>
    <row r="24" spans="2:18" ht="18" customHeight="1">
      <c r="B24" s="53" t="s">
        <v>77</v>
      </c>
      <c r="C24" s="55" t="s">
        <v>1</v>
      </c>
      <c r="D24" s="110"/>
      <c r="E24" s="146">
        <v>0.0170970486111115</v>
      </c>
      <c r="F24" s="154">
        <v>0.0015663194444447415</v>
      </c>
      <c r="G24" s="154">
        <v>0.01866336805555624</v>
      </c>
      <c r="H24" s="142">
        <v>6.883000746992573</v>
      </c>
      <c r="I24" s="142">
        <v>6.883000746992573</v>
      </c>
      <c r="M24" s="155">
        <v>0.01747499999999974</v>
      </c>
      <c r="N24" s="108">
        <v>1.0812297247943154</v>
      </c>
      <c r="O24" s="108">
        <v>1.0812297247943154</v>
      </c>
      <c r="Q24" s="109">
        <v>7.964230471786888</v>
      </c>
      <c r="R24" s="109">
        <v>7.964230471786888</v>
      </c>
    </row>
    <row r="25" spans="2:18" ht="18">
      <c r="B25" s="70" t="s">
        <v>30</v>
      </c>
      <c r="C25" s="38"/>
      <c r="E25" s="117"/>
      <c r="F25" s="117"/>
      <c r="G25" s="117"/>
      <c r="H25" s="118"/>
      <c r="I25" s="118"/>
      <c r="M25" s="121"/>
      <c r="N25" s="118"/>
      <c r="O25" s="118"/>
      <c r="Q25" s="122"/>
      <c r="R25" s="122"/>
    </row>
    <row r="26" spans="2:18" ht="18" customHeight="1">
      <c r="B26" s="79" t="s">
        <v>29</v>
      </c>
      <c r="C26" s="80" t="s">
        <v>30</v>
      </c>
      <c r="D26" s="110"/>
      <c r="E26" s="146">
        <v>0.0016833912037021448</v>
      </c>
      <c r="F26" s="146">
        <v>0.0016944444444428886</v>
      </c>
      <c r="G26" s="146">
        <v>0.0033778356481450333</v>
      </c>
      <c r="H26" s="136">
        <v>1</v>
      </c>
      <c r="I26" s="136">
        <v>1.2457368477218018</v>
      </c>
      <c r="M26" s="155">
        <v>0.01871556712962963</v>
      </c>
      <c r="N26" s="108">
        <v>1.0220201809522924</v>
      </c>
      <c r="O26" s="108">
        <v>1.1579872673498872</v>
      </c>
      <c r="Q26" s="109">
        <v>2.1579872673498874</v>
      </c>
      <c r="R26" s="109">
        <v>2.403724115071689</v>
      </c>
    </row>
    <row r="27" spans="2:18" ht="18" customHeight="1">
      <c r="B27" s="53" t="s">
        <v>35</v>
      </c>
      <c r="C27" s="55" t="s">
        <v>30</v>
      </c>
      <c r="D27" s="110"/>
      <c r="E27" s="146">
        <v>0.0017713541666654065</v>
      </c>
      <c r="F27" s="146">
        <v>0.0017445601851839299</v>
      </c>
      <c r="G27" s="146">
        <v>0.0035159143518493363</v>
      </c>
      <c r="H27" s="136">
        <v>1.0408778632495426</v>
      </c>
      <c r="I27" s="136">
        <v>1.29665990822789</v>
      </c>
      <c r="M27" s="155">
        <v>0.018312326388888855</v>
      </c>
      <c r="N27" s="108">
        <v>1</v>
      </c>
      <c r="O27" s="108">
        <v>1.1330375749243073</v>
      </c>
      <c r="Q27" s="109">
        <v>2.17391543817385</v>
      </c>
      <c r="R27" s="109">
        <v>2.4296974831521974</v>
      </c>
    </row>
    <row r="28" spans="2:18" ht="18" customHeight="1">
      <c r="B28" s="53" t="s">
        <v>49</v>
      </c>
      <c r="C28" s="54" t="s">
        <v>30</v>
      </c>
      <c r="D28" s="110"/>
      <c r="E28" s="146">
        <v>0.001768576388888221</v>
      </c>
      <c r="F28" s="146">
        <v>0.0017699074074067345</v>
      </c>
      <c r="G28" s="146">
        <v>0.0035384837962949556</v>
      </c>
      <c r="H28" s="136">
        <v>1.047559492196769</v>
      </c>
      <c r="I28" s="136">
        <v>1.3049834596102545</v>
      </c>
      <c r="M28" s="155">
        <v>0.01882719907407404</v>
      </c>
      <c r="N28" s="108">
        <v>1.0281161811039796</v>
      </c>
      <c r="O28" s="108">
        <v>1.1648942645784932</v>
      </c>
      <c r="Q28" s="109">
        <v>2.212453756775262</v>
      </c>
      <c r="R28" s="109">
        <v>2.4698777241887475</v>
      </c>
    </row>
    <row r="29" spans="2:18" ht="18" customHeight="1">
      <c r="B29" s="81" t="s">
        <v>27</v>
      </c>
      <c r="C29" s="82" t="s">
        <v>30</v>
      </c>
      <c r="D29" s="110"/>
      <c r="E29" s="146">
        <v>0.001978761574073007</v>
      </c>
      <c r="F29" s="146">
        <v>0.002092476851850711</v>
      </c>
      <c r="G29" s="146">
        <v>0.004071238425923718</v>
      </c>
      <c r="H29" s="136">
        <v>1.2052802001066785</v>
      </c>
      <c r="I29" s="136">
        <v>1.5014619571023962</v>
      </c>
      <c r="M29" s="155">
        <v>0.02006469907407399</v>
      </c>
      <c r="N29" s="108">
        <v>1.0956936135786874</v>
      </c>
      <c r="O29" s="108">
        <v>1.2414620347892473</v>
      </c>
      <c r="Q29" s="109">
        <v>2.446742234895926</v>
      </c>
      <c r="R29" s="109">
        <v>2.7429239918916437</v>
      </c>
    </row>
    <row r="30" spans="2:18" ht="18" customHeight="1">
      <c r="B30" s="79" t="s">
        <v>36</v>
      </c>
      <c r="C30" s="80" t="s">
        <v>37</v>
      </c>
      <c r="D30" s="110"/>
      <c r="E30" s="146">
        <v>0.0017293402777777689</v>
      </c>
      <c r="F30" s="146">
        <v>0.00929832175925821</v>
      </c>
      <c r="G30" s="146">
        <v>0.011027662037035979</v>
      </c>
      <c r="H30" s="136">
        <v>3.264712432972253</v>
      </c>
      <c r="I30" s="136">
        <v>4.066972574969029</v>
      </c>
      <c r="M30" s="155">
        <v>0.018498958333333315</v>
      </c>
      <c r="N30" s="108">
        <v>1.010191602119854</v>
      </c>
      <c r="O30" s="108">
        <v>1.1445850430747804</v>
      </c>
      <c r="Q30" s="109">
        <v>4.409297476047033</v>
      </c>
      <c r="R30" s="109">
        <v>5.211557618043809</v>
      </c>
    </row>
    <row r="31" spans="2:18" ht="18">
      <c r="B31" s="70" t="s">
        <v>2</v>
      </c>
      <c r="C31" s="38"/>
      <c r="E31" s="117"/>
      <c r="F31" s="117"/>
      <c r="G31" s="117"/>
      <c r="H31" s="118"/>
      <c r="I31" s="118"/>
      <c r="M31" s="121"/>
      <c r="N31" s="118"/>
      <c r="O31" s="118"/>
      <c r="Q31" s="122"/>
      <c r="R31" s="122"/>
    </row>
    <row r="32" spans="2:18" ht="18" customHeight="1">
      <c r="B32" s="79" t="s">
        <v>38</v>
      </c>
      <c r="C32" s="80" t="s">
        <v>2</v>
      </c>
      <c r="D32" s="110"/>
      <c r="E32" s="146">
        <v>0.0015208333333320279</v>
      </c>
      <c r="F32" s="154">
        <v>0.0015232638888875716</v>
      </c>
      <c r="G32" s="154">
        <v>0.0030440972222195994</v>
      </c>
      <c r="H32" s="142">
        <v>1</v>
      </c>
      <c r="I32" s="142">
        <v>1.1226549994666035</v>
      </c>
      <c r="M32" s="155">
        <v>0.017407349537037042</v>
      </c>
      <c r="N32" s="108">
        <v>1</v>
      </c>
      <c r="O32" s="108">
        <v>1.0770439913779282</v>
      </c>
      <c r="Q32" s="109">
        <v>2</v>
      </c>
      <c r="R32" s="109">
        <v>2.1996989908445315</v>
      </c>
    </row>
    <row r="33" spans="2:18" ht="18" customHeight="1">
      <c r="B33" s="79" t="s">
        <v>40</v>
      </c>
      <c r="C33" s="80" t="s">
        <v>2</v>
      </c>
      <c r="D33" s="110"/>
      <c r="E33" s="146">
        <v>0.0016453703703695477</v>
      </c>
      <c r="F33" s="154">
        <v>0.0016269675925918436</v>
      </c>
      <c r="G33" s="154">
        <v>0.0032723379629613913</v>
      </c>
      <c r="H33" s="142">
        <v>1.0749781377138048</v>
      </c>
      <c r="I33" s="142">
        <v>1.2068295806217022</v>
      </c>
      <c r="M33" s="155">
        <v>0.01803327546296296</v>
      </c>
      <c r="N33" s="108">
        <v>1.035957566348292</v>
      </c>
      <c r="O33" s="108">
        <v>1.1157718721579293</v>
      </c>
      <c r="Q33" s="109">
        <v>2.110935704062097</v>
      </c>
      <c r="R33" s="109">
        <v>2.3226014527796313</v>
      </c>
    </row>
    <row r="34" spans="2:18" ht="18">
      <c r="B34" s="70" t="s">
        <v>34</v>
      </c>
      <c r="C34" s="38"/>
      <c r="E34" s="117"/>
      <c r="F34" s="117"/>
      <c r="G34" s="117"/>
      <c r="H34" s="118"/>
      <c r="I34" s="118"/>
      <c r="M34" s="121"/>
      <c r="N34" s="118"/>
      <c r="O34" s="118"/>
      <c r="Q34" s="122"/>
      <c r="R34" s="122"/>
    </row>
    <row r="35" spans="2:18" ht="18" customHeight="1">
      <c r="B35" s="79" t="s">
        <v>33</v>
      </c>
      <c r="C35" s="80" t="s">
        <v>34</v>
      </c>
      <c r="D35" s="111"/>
      <c r="E35" s="146">
        <v>0.0017162615740731746</v>
      </c>
      <c r="F35" s="150">
        <v>0.0017714120370361797</v>
      </c>
      <c r="G35" s="151">
        <v>0.0034876736111093543</v>
      </c>
      <c r="H35" s="152">
        <v>1</v>
      </c>
      <c r="I35" s="136">
        <v>1.2862447977810352</v>
      </c>
      <c r="M35" s="155">
        <v>0.018214814814814795</v>
      </c>
      <c r="N35" s="108">
        <v>1</v>
      </c>
      <c r="O35" s="108">
        <v>1.127004246603829</v>
      </c>
      <c r="Q35" s="109">
        <f>SUM(L35,O35)</f>
        <v>1.127004246603829</v>
      </c>
      <c r="R35" s="109">
        <f>SUM(M35,P35)</f>
        <v>0.018214814814814795</v>
      </c>
    </row>
    <row r="36" spans="17:18" ht="18">
      <c r="Q36" s="153"/>
      <c r="R36" s="1"/>
    </row>
  </sheetData>
  <mergeCells count="3">
    <mergeCell ref="B1:S1"/>
    <mergeCell ref="B2:S2"/>
    <mergeCell ref="B3:S3"/>
  </mergeCells>
  <printOptions/>
  <pageMargins left="0.25" right="0.25" top="1" bottom="0.75" header="0.5" footer="0.5"/>
  <pageSetup fitToHeight="2" horizontalDpi="300" verticalDpi="300" orientation="landscape" scale="70" r:id="rId1"/>
  <headerFooter alignWithMargins="0">
    <oddHeader>&amp;C&amp;"Helv,Bold"&amp;14 
</oddHeader>
  </headerFooter>
</worksheet>
</file>

<file path=xl/worksheets/sheet2.xml><?xml version="1.0" encoding="utf-8"?>
<worksheet xmlns="http://schemas.openxmlformats.org/spreadsheetml/2006/main" xmlns:r="http://schemas.openxmlformats.org/officeDocument/2006/relationships">
  <dimension ref="A1:H30"/>
  <sheetViews>
    <sheetView workbookViewId="0" topLeftCell="A1">
      <selection activeCell="B7" sqref="B7"/>
    </sheetView>
  </sheetViews>
  <sheetFormatPr defaultColWidth="9.140625" defaultRowHeight="12.75"/>
  <cols>
    <col min="1" max="1" width="33.140625" style="0" customWidth="1"/>
    <col min="4" max="4" width="15.00390625" style="0" customWidth="1"/>
    <col min="5" max="5" width="25.57421875" style="0" customWidth="1"/>
    <col min="6" max="8" width="13.28125" style="0" customWidth="1"/>
  </cols>
  <sheetData>
    <row r="1" spans="1:7" ht="23.25">
      <c r="A1" s="161" t="s">
        <v>12</v>
      </c>
      <c r="B1" s="161"/>
      <c r="C1" s="161"/>
      <c r="D1" s="162"/>
      <c r="E1" s="162"/>
      <c r="F1" s="90"/>
      <c r="G1" s="90"/>
    </row>
    <row r="2" spans="1:7" ht="23.25">
      <c r="A2" s="163" t="s">
        <v>58</v>
      </c>
      <c r="B2" s="163"/>
      <c r="C2" s="163"/>
      <c r="D2" s="162"/>
      <c r="E2" s="162"/>
      <c r="F2" s="90"/>
      <c r="G2" s="90"/>
    </row>
    <row r="3" spans="1:7" ht="18">
      <c r="A3" s="83"/>
      <c r="B3" s="84"/>
      <c r="C3" s="85"/>
      <c r="D3" s="90"/>
      <c r="E3" s="90"/>
      <c r="F3" s="90"/>
      <c r="G3" s="90"/>
    </row>
    <row r="4" spans="1:8" ht="47.25">
      <c r="A4" s="49" t="s">
        <v>25</v>
      </c>
      <c r="B4" s="51" t="s">
        <v>6</v>
      </c>
      <c r="C4" s="51" t="s">
        <v>0</v>
      </c>
      <c r="D4" s="91" t="s">
        <v>26</v>
      </c>
      <c r="E4" s="91" t="s">
        <v>57</v>
      </c>
      <c r="F4" s="144" t="s">
        <v>84</v>
      </c>
      <c r="G4" s="144" t="s">
        <v>85</v>
      </c>
      <c r="H4" s="92" t="s">
        <v>83</v>
      </c>
    </row>
    <row r="5" spans="1:8" ht="15">
      <c r="A5" s="53" t="s">
        <v>31</v>
      </c>
      <c r="B5" s="55" t="s">
        <v>1</v>
      </c>
      <c r="C5" s="54">
        <v>202</v>
      </c>
      <c r="D5" s="89">
        <v>0.375</v>
      </c>
      <c r="E5" s="89"/>
      <c r="F5">
        <v>1</v>
      </c>
      <c r="G5">
        <v>1</v>
      </c>
      <c r="H5" s="93">
        <v>1</v>
      </c>
    </row>
    <row r="6" spans="1:8" ht="15">
      <c r="A6" s="79" t="s">
        <v>32</v>
      </c>
      <c r="B6" s="80" t="s">
        <v>45</v>
      </c>
      <c r="C6" s="80">
        <v>206</v>
      </c>
      <c r="D6" s="89">
        <v>0.3756944444444445</v>
      </c>
      <c r="E6" s="89"/>
      <c r="F6">
        <v>1</v>
      </c>
      <c r="G6">
        <v>1</v>
      </c>
      <c r="H6" s="93">
        <v>2</v>
      </c>
    </row>
    <row r="7" spans="1:8" ht="15">
      <c r="A7" s="81" t="s">
        <v>53</v>
      </c>
      <c r="B7" s="82" t="s">
        <v>1</v>
      </c>
      <c r="C7" s="82">
        <v>216</v>
      </c>
      <c r="D7" s="89">
        <v>0.376388888888889</v>
      </c>
      <c r="E7" s="89"/>
      <c r="F7">
        <v>1</v>
      </c>
      <c r="G7">
        <v>1</v>
      </c>
      <c r="H7" s="93">
        <v>3</v>
      </c>
    </row>
    <row r="8" spans="1:8" ht="15">
      <c r="A8" s="53" t="s">
        <v>77</v>
      </c>
      <c r="B8" s="55" t="s">
        <v>1</v>
      </c>
      <c r="C8" s="55">
        <v>218</v>
      </c>
      <c r="D8" s="89">
        <v>0.377083333333333</v>
      </c>
      <c r="E8" s="89"/>
      <c r="F8">
        <v>1</v>
      </c>
      <c r="G8">
        <v>1</v>
      </c>
      <c r="H8" s="93">
        <v>4</v>
      </c>
    </row>
    <row r="9" spans="1:8" ht="15">
      <c r="A9" s="81" t="s">
        <v>51</v>
      </c>
      <c r="B9" s="82" t="s">
        <v>1</v>
      </c>
      <c r="C9" s="82">
        <v>221</v>
      </c>
      <c r="D9" s="89">
        <v>0.377777777777778</v>
      </c>
      <c r="E9" s="89"/>
      <c r="F9">
        <v>1</v>
      </c>
      <c r="G9">
        <v>1</v>
      </c>
      <c r="H9" s="68">
        <v>5</v>
      </c>
    </row>
    <row r="10" spans="1:8" ht="15">
      <c r="A10" s="79" t="s">
        <v>42</v>
      </c>
      <c r="B10" s="80" t="s">
        <v>1</v>
      </c>
      <c r="C10" s="80">
        <v>226</v>
      </c>
      <c r="D10" s="89">
        <v>0.378472222222222</v>
      </c>
      <c r="E10" s="89"/>
      <c r="F10">
        <v>1</v>
      </c>
      <c r="G10">
        <v>1</v>
      </c>
      <c r="H10" s="68">
        <v>6</v>
      </c>
    </row>
    <row r="11" spans="1:8" ht="15">
      <c r="A11" s="53" t="s">
        <v>28</v>
      </c>
      <c r="B11" s="54" t="s">
        <v>1</v>
      </c>
      <c r="C11" s="54">
        <v>230</v>
      </c>
      <c r="D11" s="89">
        <v>0.379166666666667</v>
      </c>
      <c r="E11" s="89"/>
      <c r="F11">
        <v>1</v>
      </c>
      <c r="G11">
        <v>1</v>
      </c>
      <c r="H11" s="68">
        <v>7</v>
      </c>
    </row>
    <row r="12" spans="1:8" ht="15">
      <c r="A12" s="79" t="s">
        <v>43</v>
      </c>
      <c r="B12" s="80" t="s">
        <v>1</v>
      </c>
      <c r="C12" s="80">
        <v>231</v>
      </c>
      <c r="D12" s="89">
        <v>0.379861111111111</v>
      </c>
      <c r="E12" s="89"/>
      <c r="F12">
        <v>1</v>
      </c>
      <c r="G12">
        <v>1</v>
      </c>
      <c r="H12" s="56">
        <v>8</v>
      </c>
    </row>
    <row r="13" spans="1:8" ht="15">
      <c r="A13" s="81" t="s">
        <v>99</v>
      </c>
      <c r="B13" s="82" t="s">
        <v>45</v>
      </c>
      <c r="C13" s="82">
        <v>232</v>
      </c>
      <c r="D13" s="89">
        <v>0.380555555555556</v>
      </c>
      <c r="E13" s="89"/>
      <c r="F13">
        <v>1</v>
      </c>
      <c r="G13">
        <v>1</v>
      </c>
      <c r="H13" s="56">
        <v>9</v>
      </c>
    </row>
    <row r="14" spans="1:8" ht="15">
      <c r="A14" s="79" t="s">
        <v>44</v>
      </c>
      <c r="B14" s="82" t="s">
        <v>45</v>
      </c>
      <c r="C14" s="80">
        <v>233</v>
      </c>
      <c r="D14" s="89">
        <v>0.38125</v>
      </c>
      <c r="E14" s="89"/>
      <c r="F14">
        <v>1</v>
      </c>
      <c r="G14">
        <v>1</v>
      </c>
      <c r="H14" s="94">
        <v>10</v>
      </c>
    </row>
    <row r="15" spans="1:8" ht="15">
      <c r="A15" s="79" t="s">
        <v>47</v>
      </c>
      <c r="B15" s="80" t="s">
        <v>1</v>
      </c>
      <c r="C15" s="80">
        <v>234</v>
      </c>
      <c r="D15" s="89">
        <v>0.381944444444445</v>
      </c>
      <c r="E15" s="89"/>
      <c r="F15">
        <v>1</v>
      </c>
      <c r="G15">
        <v>2</v>
      </c>
      <c r="H15" s="94">
        <v>1</v>
      </c>
    </row>
    <row r="16" spans="1:8" ht="15">
      <c r="A16" s="79" t="s">
        <v>46</v>
      </c>
      <c r="B16" s="80" t="s">
        <v>1</v>
      </c>
      <c r="C16" s="80">
        <v>237</v>
      </c>
      <c r="D16" s="89">
        <v>0.382638888888889</v>
      </c>
      <c r="E16" s="89"/>
      <c r="F16">
        <v>1</v>
      </c>
      <c r="G16">
        <v>2</v>
      </c>
      <c r="H16" s="94">
        <v>2</v>
      </c>
    </row>
    <row r="17" spans="1:8" ht="15">
      <c r="A17" s="79" t="s">
        <v>39</v>
      </c>
      <c r="B17" s="80" t="s">
        <v>1</v>
      </c>
      <c r="C17" s="80">
        <v>239</v>
      </c>
      <c r="D17" s="89">
        <v>0.383333333333334</v>
      </c>
      <c r="E17" s="89"/>
      <c r="F17">
        <v>1</v>
      </c>
      <c r="G17">
        <v>2</v>
      </c>
      <c r="H17">
        <v>3</v>
      </c>
    </row>
    <row r="18" spans="1:8" ht="15">
      <c r="A18" s="81" t="s">
        <v>52</v>
      </c>
      <c r="B18" s="82" t="s">
        <v>1</v>
      </c>
      <c r="C18" s="82">
        <v>240</v>
      </c>
      <c r="D18" s="89">
        <v>0.384027777777778</v>
      </c>
      <c r="E18" s="89"/>
      <c r="F18">
        <v>1</v>
      </c>
      <c r="G18">
        <v>2</v>
      </c>
      <c r="H18" s="86">
        <v>4</v>
      </c>
    </row>
    <row r="19" spans="1:8" ht="15">
      <c r="A19" s="81" t="s">
        <v>50</v>
      </c>
      <c r="B19" s="82" t="s">
        <v>1</v>
      </c>
      <c r="C19" s="82">
        <v>241</v>
      </c>
      <c r="D19" s="89">
        <v>0.384722222222223</v>
      </c>
      <c r="E19" s="89"/>
      <c r="F19">
        <v>1</v>
      </c>
      <c r="G19">
        <v>3</v>
      </c>
      <c r="H19">
        <v>1</v>
      </c>
    </row>
    <row r="20" spans="1:8" ht="15">
      <c r="A20" s="81" t="s">
        <v>102</v>
      </c>
      <c r="B20" s="82" t="s">
        <v>1</v>
      </c>
      <c r="C20" s="82">
        <v>244</v>
      </c>
      <c r="D20" s="89">
        <v>0.385416666666668</v>
      </c>
      <c r="E20" s="89"/>
      <c r="F20">
        <v>1</v>
      </c>
      <c r="G20">
        <v>3</v>
      </c>
      <c r="H20" s="56">
        <v>2</v>
      </c>
    </row>
    <row r="21" spans="1:8" ht="15">
      <c r="A21" s="79" t="s">
        <v>41</v>
      </c>
      <c r="B21" s="80" t="s">
        <v>1</v>
      </c>
      <c r="C21" s="80">
        <v>245</v>
      </c>
      <c r="D21" s="89">
        <v>0.386111111111112</v>
      </c>
      <c r="E21" s="89"/>
      <c r="F21">
        <v>1</v>
      </c>
      <c r="G21">
        <v>3</v>
      </c>
      <c r="H21" s="88">
        <v>3</v>
      </c>
    </row>
    <row r="22" spans="1:8" ht="15">
      <c r="A22" s="79" t="s">
        <v>48</v>
      </c>
      <c r="B22" s="80" t="s">
        <v>1</v>
      </c>
      <c r="C22" s="80">
        <v>248</v>
      </c>
      <c r="D22" s="89">
        <v>0.386805555555557</v>
      </c>
      <c r="E22" s="89"/>
      <c r="F22">
        <v>1</v>
      </c>
      <c r="G22">
        <v>3</v>
      </c>
      <c r="H22" s="56">
        <v>4</v>
      </c>
    </row>
    <row r="23" spans="1:8" ht="15">
      <c r="A23" s="79" t="s">
        <v>36</v>
      </c>
      <c r="B23" s="80" t="s">
        <v>37</v>
      </c>
      <c r="C23" s="54">
        <v>249</v>
      </c>
      <c r="D23" s="89">
        <v>0.39305555555555555</v>
      </c>
      <c r="E23" s="89"/>
      <c r="F23">
        <v>2</v>
      </c>
      <c r="G23" s="145"/>
      <c r="H23">
        <v>5</v>
      </c>
    </row>
    <row r="24" spans="1:8" ht="15">
      <c r="A24" s="53" t="s">
        <v>29</v>
      </c>
      <c r="B24" s="55" t="s">
        <v>30</v>
      </c>
      <c r="C24" s="54">
        <v>251</v>
      </c>
      <c r="D24" s="89">
        <v>0.388194444444446</v>
      </c>
      <c r="E24" s="89"/>
      <c r="F24">
        <v>2</v>
      </c>
      <c r="G24" s="145"/>
      <c r="H24">
        <v>1</v>
      </c>
    </row>
    <row r="25" spans="1:8" ht="15">
      <c r="A25" s="53" t="s">
        <v>27</v>
      </c>
      <c r="B25" s="54" t="s">
        <v>30</v>
      </c>
      <c r="C25" s="82">
        <v>252</v>
      </c>
      <c r="D25" s="89">
        <v>0.38888888888889</v>
      </c>
      <c r="E25" s="89"/>
      <c r="F25">
        <v>2</v>
      </c>
      <c r="G25" s="145"/>
      <c r="H25">
        <v>2</v>
      </c>
    </row>
    <row r="26" spans="1:8" ht="15">
      <c r="A26" s="81" t="s">
        <v>49</v>
      </c>
      <c r="B26" s="82" t="s">
        <v>30</v>
      </c>
      <c r="C26" s="80">
        <v>254</v>
      </c>
      <c r="D26" s="89">
        <v>0.389583333333334</v>
      </c>
      <c r="E26" s="89"/>
      <c r="F26">
        <v>2</v>
      </c>
      <c r="G26" s="145"/>
      <c r="H26">
        <v>3</v>
      </c>
    </row>
    <row r="27" spans="1:8" ht="15">
      <c r="A27" s="79" t="s">
        <v>35</v>
      </c>
      <c r="B27" s="80" t="s">
        <v>30</v>
      </c>
      <c r="C27" s="80">
        <v>260</v>
      </c>
      <c r="D27" s="89">
        <v>0.390277777777779</v>
      </c>
      <c r="E27" s="89"/>
      <c r="F27">
        <v>2</v>
      </c>
      <c r="G27" s="145"/>
      <c r="H27">
        <v>4</v>
      </c>
    </row>
    <row r="28" spans="1:8" ht="15">
      <c r="A28" s="79" t="s">
        <v>40</v>
      </c>
      <c r="B28" s="80" t="s">
        <v>2</v>
      </c>
      <c r="C28" s="80">
        <v>261</v>
      </c>
      <c r="D28" s="89">
        <v>0.390972222222223</v>
      </c>
      <c r="E28" s="89"/>
      <c r="F28">
        <v>3</v>
      </c>
      <c r="G28" s="145"/>
      <c r="H28">
        <v>1</v>
      </c>
    </row>
    <row r="29" spans="1:8" ht="15">
      <c r="A29" s="79" t="s">
        <v>38</v>
      </c>
      <c r="B29" s="80" t="s">
        <v>2</v>
      </c>
      <c r="C29" s="80">
        <v>262</v>
      </c>
      <c r="D29" s="89">
        <v>0.391666666666668</v>
      </c>
      <c r="E29" s="89"/>
      <c r="F29">
        <v>3</v>
      </c>
      <c r="G29" s="145"/>
      <c r="H29">
        <v>2</v>
      </c>
    </row>
    <row r="30" spans="1:8" ht="15">
      <c r="A30" s="79" t="s">
        <v>33</v>
      </c>
      <c r="B30" s="80" t="s">
        <v>34</v>
      </c>
      <c r="C30" s="80">
        <v>263</v>
      </c>
      <c r="D30" s="89">
        <v>0.392361111111112</v>
      </c>
      <c r="E30" s="89"/>
      <c r="F30">
        <v>4</v>
      </c>
      <c r="G30" s="145"/>
      <c r="H30">
        <v>1</v>
      </c>
    </row>
  </sheetData>
  <mergeCells count="2">
    <mergeCell ref="A1:E1"/>
    <mergeCell ref="A2:E2"/>
  </mergeCells>
  <printOptions/>
  <pageMargins left="0.25" right="0.25" top="1" bottom="0.5"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H30"/>
  <sheetViews>
    <sheetView workbookViewId="0" topLeftCell="A1">
      <selection activeCell="A39" sqref="A39"/>
    </sheetView>
  </sheetViews>
  <sheetFormatPr defaultColWidth="9.140625" defaultRowHeight="12.75"/>
  <cols>
    <col min="1" max="1" width="34.00390625" style="0" customWidth="1"/>
    <col min="4" max="4" width="16.421875" style="0" customWidth="1"/>
    <col min="5" max="5" width="22.57421875" style="0" customWidth="1"/>
  </cols>
  <sheetData>
    <row r="1" spans="1:5" ht="23.25">
      <c r="A1" s="161" t="s">
        <v>12</v>
      </c>
      <c r="B1" s="161"/>
      <c r="C1" s="161"/>
      <c r="D1" s="162"/>
      <c r="E1" s="162"/>
    </row>
    <row r="2" spans="1:5" ht="23.25">
      <c r="A2" s="163" t="s">
        <v>59</v>
      </c>
      <c r="B2" s="163"/>
      <c r="C2" s="163"/>
      <c r="D2" s="162"/>
      <c r="E2" s="162"/>
    </row>
    <row r="3" spans="1:5" ht="18">
      <c r="A3" s="83"/>
      <c r="B3" s="84"/>
      <c r="C3" s="85"/>
      <c r="D3" s="90"/>
      <c r="E3" s="90"/>
    </row>
    <row r="4" spans="1:8" ht="31.5">
      <c r="A4" s="49" t="s">
        <v>25</v>
      </c>
      <c r="B4" s="51" t="s">
        <v>6</v>
      </c>
      <c r="C4" s="51" t="s">
        <v>0</v>
      </c>
      <c r="D4" s="91" t="s">
        <v>26</v>
      </c>
      <c r="E4" s="91" t="s">
        <v>57</v>
      </c>
      <c r="F4" s="92" t="s">
        <v>54</v>
      </c>
      <c r="G4" s="87" t="s">
        <v>55</v>
      </c>
      <c r="H4" s="87" t="s">
        <v>56</v>
      </c>
    </row>
    <row r="5" spans="1:8" ht="15">
      <c r="A5" s="53" t="s">
        <v>31</v>
      </c>
      <c r="B5" s="55" t="s">
        <v>1</v>
      </c>
      <c r="C5" s="54">
        <v>202</v>
      </c>
      <c r="D5" s="89">
        <v>0.46875</v>
      </c>
      <c r="E5" s="89"/>
      <c r="F5" s="93">
        <v>1</v>
      </c>
      <c r="G5">
        <v>1</v>
      </c>
      <c r="H5">
        <v>1</v>
      </c>
    </row>
    <row r="6" spans="1:8" ht="15">
      <c r="A6" s="79" t="s">
        <v>32</v>
      </c>
      <c r="B6" s="80" t="s">
        <v>45</v>
      </c>
      <c r="C6" s="80">
        <v>206</v>
      </c>
      <c r="D6" s="89">
        <v>0.4694444444444445</v>
      </c>
      <c r="E6" s="89"/>
      <c r="F6" s="93">
        <v>2</v>
      </c>
      <c r="G6">
        <v>1</v>
      </c>
      <c r="H6">
        <v>1</v>
      </c>
    </row>
    <row r="7" spans="1:8" ht="15">
      <c r="A7" s="81" t="s">
        <v>53</v>
      </c>
      <c r="B7" s="82" t="s">
        <v>1</v>
      </c>
      <c r="C7" s="82">
        <v>216</v>
      </c>
      <c r="D7" s="89">
        <v>0.470138888888889</v>
      </c>
      <c r="E7" s="89"/>
      <c r="F7" s="93">
        <v>3</v>
      </c>
      <c r="G7">
        <v>1</v>
      </c>
      <c r="H7">
        <v>1</v>
      </c>
    </row>
    <row r="8" spans="1:8" ht="15">
      <c r="A8" s="53" t="s">
        <v>77</v>
      </c>
      <c r="B8" s="55" t="s">
        <v>1</v>
      </c>
      <c r="C8" s="55">
        <v>218</v>
      </c>
      <c r="D8" s="89">
        <v>0.470833333333333</v>
      </c>
      <c r="E8" s="89"/>
      <c r="F8" s="93">
        <v>4</v>
      </c>
      <c r="G8">
        <v>1</v>
      </c>
      <c r="H8">
        <v>1</v>
      </c>
    </row>
    <row r="9" spans="1:8" ht="15">
      <c r="A9" s="81" t="s">
        <v>51</v>
      </c>
      <c r="B9" s="82" t="s">
        <v>1</v>
      </c>
      <c r="C9" s="82">
        <v>221</v>
      </c>
      <c r="D9" s="89">
        <v>0.471527777777778</v>
      </c>
      <c r="E9" s="89"/>
      <c r="F9" s="68">
        <v>5</v>
      </c>
      <c r="G9">
        <v>1</v>
      </c>
      <c r="H9">
        <v>1</v>
      </c>
    </row>
    <row r="10" spans="1:8" ht="15">
      <c r="A10" s="79" t="s">
        <v>42</v>
      </c>
      <c r="B10" s="80" t="s">
        <v>1</v>
      </c>
      <c r="C10" s="80">
        <v>226</v>
      </c>
      <c r="D10" s="89">
        <v>0.472222222222222</v>
      </c>
      <c r="E10" s="89"/>
      <c r="F10" s="68">
        <v>6</v>
      </c>
      <c r="G10">
        <v>1</v>
      </c>
      <c r="H10">
        <v>1</v>
      </c>
    </row>
    <row r="11" spans="1:8" ht="15">
      <c r="A11" s="53" t="s">
        <v>28</v>
      </c>
      <c r="B11" s="54" t="s">
        <v>1</v>
      </c>
      <c r="C11" s="54">
        <v>230</v>
      </c>
      <c r="D11" s="89">
        <v>0.472916666666667</v>
      </c>
      <c r="E11" s="89"/>
      <c r="F11" s="68">
        <v>7</v>
      </c>
      <c r="G11">
        <v>1</v>
      </c>
      <c r="H11">
        <v>1</v>
      </c>
    </row>
    <row r="12" spans="1:8" ht="15">
      <c r="A12" s="79" t="s">
        <v>43</v>
      </c>
      <c r="B12" s="80" t="s">
        <v>1</v>
      </c>
      <c r="C12" s="80">
        <v>231</v>
      </c>
      <c r="D12" s="89">
        <v>0.473611111111111</v>
      </c>
      <c r="E12" s="89"/>
      <c r="F12" s="56">
        <v>8</v>
      </c>
      <c r="G12">
        <v>1</v>
      </c>
      <c r="H12">
        <v>1</v>
      </c>
    </row>
    <row r="13" spans="1:8" ht="15">
      <c r="A13" s="81" t="s">
        <v>99</v>
      </c>
      <c r="B13" s="82" t="s">
        <v>45</v>
      </c>
      <c r="C13" s="82">
        <v>232</v>
      </c>
      <c r="D13" s="89">
        <v>0.474305555555556</v>
      </c>
      <c r="E13" s="89"/>
      <c r="F13" s="56">
        <v>9</v>
      </c>
      <c r="G13">
        <v>1</v>
      </c>
      <c r="H13">
        <v>1</v>
      </c>
    </row>
    <row r="14" spans="1:8" ht="15">
      <c r="A14" s="79" t="s">
        <v>44</v>
      </c>
      <c r="B14" s="82" t="s">
        <v>45</v>
      </c>
      <c r="C14" s="80">
        <v>233</v>
      </c>
      <c r="D14" s="89">
        <v>0.475</v>
      </c>
      <c r="E14" s="89"/>
      <c r="F14" s="94">
        <v>10</v>
      </c>
      <c r="G14">
        <v>1</v>
      </c>
      <c r="H14">
        <v>1</v>
      </c>
    </row>
    <row r="15" spans="1:8" ht="15">
      <c r="A15" s="79" t="s">
        <v>47</v>
      </c>
      <c r="B15" s="80" t="s">
        <v>1</v>
      </c>
      <c r="C15" s="80">
        <v>234</v>
      </c>
      <c r="D15" s="89">
        <v>0.475694444444445</v>
      </c>
      <c r="E15" s="89"/>
      <c r="F15" s="94">
        <v>1</v>
      </c>
      <c r="G15">
        <v>2</v>
      </c>
      <c r="H15">
        <v>1</v>
      </c>
    </row>
    <row r="16" spans="1:8" ht="15">
      <c r="A16" s="79" t="s">
        <v>46</v>
      </c>
      <c r="B16" s="80" t="s">
        <v>1</v>
      </c>
      <c r="C16" s="80">
        <v>237</v>
      </c>
      <c r="D16" s="89">
        <v>0.476388888888889</v>
      </c>
      <c r="E16" s="89"/>
      <c r="F16" s="94">
        <v>2</v>
      </c>
      <c r="G16">
        <v>2</v>
      </c>
      <c r="H16">
        <v>1</v>
      </c>
    </row>
    <row r="17" spans="1:8" ht="15">
      <c r="A17" s="79" t="s">
        <v>39</v>
      </c>
      <c r="B17" s="80" t="s">
        <v>1</v>
      </c>
      <c r="C17" s="80">
        <v>239</v>
      </c>
      <c r="D17" s="89">
        <v>0.477083333333334</v>
      </c>
      <c r="E17" s="89"/>
      <c r="F17">
        <v>3</v>
      </c>
      <c r="G17">
        <v>2</v>
      </c>
      <c r="H17">
        <v>1</v>
      </c>
    </row>
    <row r="18" spans="1:8" ht="15">
      <c r="A18" s="81" t="s">
        <v>52</v>
      </c>
      <c r="B18" s="82" t="s">
        <v>1</v>
      </c>
      <c r="C18" s="82">
        <v>240</v>
      </c>
      <c r="D18" s="89">
        <v>0.477777777777778</v>
      </c>
      <c r="E18" s="89"/>
      <c r="F18" s="86">
        <v>4</v>
      </c>
      <c r="G18">
        <v>2</v>
      </c>
      <c r="H18">
        <v>1</v>
      </c>
    </row>
    <row r="19" spans="1:8" ht="15">
      <c r="A19" s="81" t="s">
        <v>50</v>
      </c>
      <c r="B19" s="82" t="s">
        <v>1</v>
      </c>
      <c r="C19" s="82">
        <v>241</v>
      </c>
      <c r="D19" s="89">
        <v>0.478472222222223</v>
      </c>
      <c r="E19" s="89"/>
      <c r="F19">
        <v>1</v>
      </c>
      <c r="G19">
        <v>3</v>
      </c>
      <c r="H19">
        <v>1</v>
      </c>
    </row>
    <row r="20" spans="1:8" ht="15">
      <c r="A20" s="81" t="s">
        <v>102</v>
      </c>
      <c r="B20" s="82" t="s">
        <v>1</v>
      </c>
      <c r="C20" s="82">
        <v>244</v>
      </c>
      <c r="D20" s="89">
        <v>0.479166666666668</v>
      </c>
      <c r="E20" s="89"/>
      <c r="F20" s="56">
        <v>2</v>
      </c>
      <c r="G20">
        <v>3</v>
      </c>
      <c r="H20">
        <v>1</v>
      </c>
    </row>
    <row r="21" spans="1:8" ht="15">
      <c r="A21" s="79" t="s">
        <v>41</v>
      </c>
      <c r="B21" s="80" t="s">
        <v>1</v>
      </c>
      <c r="C21" s="80">
        <v>245</v>
      </c>
      <c r="D21" s="89">
        <v>0.479861111111112</v>
      </c>
      <c r="E21" s="89"/>
      <c r="F21" s="88">
        <v>3</v>
      </c>
      <c r="G21">
        <v>3</v>
      </c>
      <c r="H21">
        <v>1</v>
      </c>
    </row>
    <row r="22" spans="1:8" ht="15">
      <c r="A22" s="79" t="s">
        <v>48</v>
      </c>
      <c r="B22" s="80" t="s">
        <v>1</v>
      </c>
      <c r="C22" s="80">
        <v>248</v>
      </c>
      <c r="D22" s="89">
        <v>0.480555555555557</v>
      </c>
      <c r="E22" s="89"/>
      <c r="F22" s="56">
        <v>4</v>
      </c>
      <c r="G22">
        <v>3</v>
      </c>
      <c r="H22">
        <v>1</v>
      </c>
    </row>
    <row r="23" spans="1:8" ht="15">
      <c r="A23" s="79" t="s">
        <v>36</v>
      </c>
      <c r="B23" s="80" t="s">
        <v>37</v>
      </c>
      <c r="C23" s="54">
        <v>249</v>
      </c>
      <c r="D23" s="89">
        <v>0.481250000000001</v>
      </c>
      <c r="E23" s="89"/>
      <c r="F23">
        <v>5</v>
      </c>
      <c r="H23">
        <v>2</v>
      </c>
    </row>
    <row r="24" spans="1:8" ht="15">
      <c r="A24" s="53" t="s">
        <v>29</v>
      </c>
      <c r="B24" s="55" t="s">
        <v>30</v>
      </c>
      <c r="C24" s="54">
        <v>251</v>
      </c>
      <c r="D24" s="89">
        <v>0.481944444444446</v>
      </c>
      <c r="E24" s="89"/>
      <c r="F24">
        <v>1</v>
      </c>
      <c r="H24">
        <v>2</v>
      </c>
    </row>
    <row r="25" spans="1:8" ht="15">
      <c r="A25" s="53" t="s">
        <v>27</v>
      </c>
      <c r="B25" s="54" t="s">
        <v>30</v>
      </c>
      <c r="C25" s="82">
        <v>252</v>
      </c>
      <c r="D25" s="89">
        <v>0.48263888888889</v>
      </c>
      <c r="E25" s="89"/>
      <c r="F25">
        <v>2</v>
      </c>
      <c r="H25">
        <v>2</v>
      </c>
    </row>
    <row r="26" spans="1:8" ht="15">
      <c r="A26" s="81" t="s">
        <v>49</v>
      </c>
      <c r="B26" s="82" t="s">
        <v>30</v>
      </c>
      <c r="C26" s="80">
        <v>254</v>
      </c>
      <c r="D26" s="89">
        <v>0.483333333333334</v>
      </c>
      <c r="E26" s="89"/>
      <c r="F26">
        <v>3</v>
      </c>
      <c r="H26">
        <v>2</v>
      </c>
    </row>
    <row r="27" spans="1:8" ht="15">
      <c r="A27" s="79" t="s">
        <v>35</v>
      </c>
      <c r="B27" s="80" t="s">
        <v>30</v>
      </c>
      <c r="C27" s="80">
        <v>260</v>
      </c>
      <c r="D27" s="89">
        <v>0.484027777777779</v>
      </c>
      <c r="E27" s="89"/>
      <c r="F27">
        <v>4</v>
      </c>
      <c r="H27">
        <v>2</v>
      </c>
    </row>
    <row r="28" spans="1:8" ht="15">
      <c r="A28" s="79" t="s">
        <v>40</v>
      </c>
      <c r="B28" s="80" t="s">
        <v>2</v>
      </c>
      <c r="C28" s="80">
        <v>261</v>
      </c>
      <c r="D28" s="89">
        <v>0.484722222222223</v>
      </c>
      <c r="E28" s="89"/>
      <c r="F28">
        <v>1</v>
      </c>
      <c r="H28">
        <v>3</v>
      </c>
    </row>
    <row r="29" spans="1:8" ht="15">
      <c r="A29" s="79" t="s">
        <v>38</v>
      </c>
      <c r="B29" s="80" t="s">
        <v>2</v>
      </c>
      <c r="C29" s="80">
        <v>262</v>
      </c>
      <c r="D29" s="89">
        <v>0.485416666666668</v>
      </c>
      <c r="E29" s="89"/>
      <c r="F29">
        <v>2</v>
      </c>
      <c r="H29">
        <v>3</v>
      </c>
    </row>
    <row r="30" spans="1:6" ht="15">
      <c r="A30" s="79" t="s">
        <v>33</v>
      </c>
      <c r="B30" s="80" t="s">
        <v>34</v>
      </c>
      <c r="C30" s="80">
        <v>263</v>
      </c>
      <c r="D30" s="89">
        <v>0.486111111111112</v>
      </c>
      <c r="E30" s="89"/>
      <c r="F30">
        <v>1</v>
      </c>
    </row>
  </sheetData>
  <mergeCells count="2">
    <mergeCell ref="A1:E1"/>
    <mergeCell ref="A2:E2"/>
  </mergeCells>
  <printOptions/>
  <pageMargins left="0.25" right="0.25" top="1" bottom="0.5"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1:H30"/>
  <sheetViews>
    <sheetView workbookViewId="0" topLeftCell="A4">
      <selection activeCell="B4" sqref="B4:E30"/>
    </sheetView>
  </sheetViews>
  <sheetFormatPr defaultColWidth="9.140625" defaultRowHeight="12.75"/>
  <cols>
    <col min="2" max="2" width="14.7109375" style="0" customWidth="1"/>
    <col min="3" max="3" width="21.421875" style="0" customWidth="1"/>
    <col min="4" max="4" width="19.8515625" style="0" customWidth="1"/>
    <col min="5" max="5" width="14.7109375" style="0" customWidth="1"/>
    <col min="6" max="6" width="0.2890625" style="0" customWidth="1"/>
    <col min="7" max="8" width="9.140625" style="0" hidden="1" customWidth="1"/>
  </cols>
  <sheetData>
    <row r="1" spans="2:8" ht="23.25">
      <c r="B1" s="161" t="s">
        <v>12</v>
      </c>
      <c r="C1" s="161"/>
      <c r="D1" s="161"/>
      <c r="E1" s="161"/>
      <c r="F1" s="161"/>
      <c r="G1" s="161"/>
      <c r="H1" s="161"/>
    </row>
    <row r="2" spans="2:8" ht="23.25">
      <c r="B2" s="163" t="s">
        <v>61</v>
      </c>
      <c r="C2" s="163"/>
      <c r="D2" s="163"/>
      <c r="E2" s="163"/>
      <c r="F2" s="163"/>
      <c r="G2" s="163"/>
      <c r="H2" s="163"/>
    </row>
    <row r="3" spans="2:8" ht="18">
      <c r="B3" s="64"/>
      <c r="C3" s="59"/>
      <c r="D3" s="60"/>
      <c r="E3" s="61"/>
      <c r="F3" s="62"/>
      <c r="G3" s="63"/>
      <c r="H3" s="63"/>
    </row>
    <row r="4" spans="2:5" ht="15.75">
      <c r="B4" s="49" t="s">
        <v>22</v>
      </c>
      <c r="C4" s="50" t="s">
        <v>23</v>
      </c>
      <c r="D4" s="50" t="s">
        <v>24</v>
      </c>
      <c r="E4" s="51" t="s">
        <v>21</v>
      </c>
    </row>
    <row r="5" spans="2:5" ht="15">
      <c r="B5" s="80">
        <v>202</v>
      </c>
      <c r="C5" s="140">
        <v>0.37660439814814817</v>
      </c>
      <c r="D5" s="140">
        <v>0.37660497685185185</v>
      </c>
      <c r="E5" s="58">
        <f aca="true" t="shared" si="0" ref="E5:E30">IF(D5&gt;0,AVERAGE(C5:D5),0)</f>
        <v>0.3766046875</v>
      </c>
    </row>
    <row r="6" spans="2:5" ht="15">
      <c r="B6" s="80">
        <v>206</v>
      </c>
      <c r="C6" s="140">
        <v>0.3772707175925926</v>
      </c>
      <c r="D6" s="140">
        <v>0.37727060185185185</v>
      </c>
      <c r="E6" s="58">
        <f t="shared" si="0"/>
        <v>0.37727065972222223</v>
      </c>
    </row>
    <row r="7" spans="2:5" ht="15">
      <c r="B7" s="80">
        <v>216</v>
      </c>
      <c r="C7" s="140">
        <v>0.37784768518518513</v>
      </c>
      <c r="D7" s="140">
        <v>0.37784687499999997</v>
      </c>
      <c r="E7" s="58">
        <f t="shared" si="0"/>
        <v>0.37784728009259255</v>
      </c>
    </row>
    <row r="8" spans="2:5" ht="15">
      <c r="B8" s="80">
        <v>218</v>
      </c>
      <c r="C8" s="140">
        <v>0.39417824074074076</v>
      </c>
      <c r="D8" s="140">
        <v>0.39418252314814817</v>
      </c>
      <c r="E8" s="58">
        <f t="shared" si="0"/>
        <v>0.3941803819444445</v>
      </c>
    </row>
    <row r="9" spans="2:5" ht="15">
      <c r="B9" s="80">
        <v>221</v>
      </c>
      <c r="C9" s="140">
        <v>0.37936539351851856</v>
      </c>
      <c r="D9" s="140">
        <v>0.37936574074074075</v>
      </c>
      <c r="E9" s="58">
        <f t="shared" si="0"/>
        <v>0.37936556712962965</v>
      </c>
    </row>
    <row r="10" spans="2:5" ht="15">
      <c r="B10" s="80">
        <v>226</v>
      </c>
      <c r="C10" s="140">
        <v>0.3804307870370371</v>
      </c>
      <c r="D10" s="140">
        <v>0.3804297453703704</v>
      </c>
      <c r="E10" s="58">
        <f t="shared" si="0"/>
        <v>0.38043026620370374</v>
      </c>
    </row>
    <row r="11" spans="2:5" ht="15">
      <c r="B11" s="80">
        <v>230</v>
      </c>
      <c r="C11" s="140">
        <v>0.38097418981481485</v>
      </c>
      <c r="D11" s="140">
        <v>0.3809722222222222</v>
      </c>
      <c r="E11" s="58">
        <f t="shared" si="0"/>
        <v>0.38097320601851853</v>
      </c>
    </row>
    <row r="12" spans="2:5" ht="15">
      <c r="B12" s="80">
        <v>231</v>
      </c>
      <c r="C12" s="140">
        <v>0.3814253472222222</v>
      </c>
      <c r="D12" s="140">
        <v>0.38142465277777776</v>
      </c>
      <c r="E12" s="58">
        <f t="shared" si="0"/>
        <v>0.381425</v>
      </c>
    </row>
    <row r="13" spans="2:5" ht="15">
      <c r="B13" s="80">
        <v>232</v>
      </c>
      <c r="C13" s="140">
        <v>0.3822390046296296</v>
      </c>
      <c r="D13" s="140">
        <v>0.3822394675925926</v>
      </c>
      <c r="E13" s="58">
        <f t="shared" si="0"/>
        <v>0.3822392361111111</v>
      </c>
    </row>
    <row r="14" spans="2:5" ht="15">
      <c r="B14" s="80">
        <v>233</v>
      </c>
      <c r="C14" s="140">
        <v>0.38303622685185185</v>
      </c>
      <c r="D14" s="140">
        <v>0.38303553240740745</v>
      </c>
      <c r="E14" s="58">
        <f t="shared" si="0"/>
        <v>0.38303587962962965</v>
      </c>
    </row>
    <row r="15" spans="2:5" ht="15">
      <c r="B15" s="80">
        <v>234</v>
      </c>
      <c r="C15" s="140">
        <v>0.3834490740740741</v>
      </c>
      <c r="D15" s="140" t="s">
        <v>79</v>
      </c>
      <c r="E15" s="58">
        <f t="shared" si="0"/>
        <v>0.3834490740740741</v>
      </c>
    </row>
    <row r="16" spans="2:5" ht="15">
      <c r="B16" s="80">
        <v>237</v>
      </c>
      <c r="C16" s="140">
        <v>0.3841086805555556</v>
      </c>
      <c r="D16" s="140">
        <v>0.38410821759259256</v>
      </c>
      <c r="E16" s="58">
        <f t="shared" si="0"/>
        <v>0.38410844907407404</v>
      </c>
    </row>
    <row r="17" spans="2:5" ht="15">
      <c r="B17" s="80">
        <v>239</v>
      </c>
      <c r="C17" s="140">
        <v>0.38474907407407405</v>
      </c>
      <c r="D17" s="140">
        <v>0.38475</v>
      </c>
      <c r="E17" s="58">
        <f t="shared" si="0"/>
        <v>0.384749537037037</v>
      </c>
    </row>
    <row r="18" spans="2:5" ht="15">
      <c r="B18" s="80">
        <v>240</v>
      </c>
      <c r="C18" s="140">
        <v>0.3854862268518518</v>
      </c>
      <c r="D18" s="140">
        <v>0.3854832175925926</v>
      </c>
      <c r="E18" s="58">
        <f t="shared" si="0"/>
        <v>0.3854847222222222</v>
      </c>
    </row>
    <row r="19" spans="2:5" ht="15">
      <c r="B19" s="80">
        <v>241</v>
      </c>
      <c r="C19" s="140">
        <v>0.38618032407407404</v>
      </c>
      <c r="D19" s="140">
        <v>0.38617997685185185</v>
      </c>
      <c r="E19" s="58">
        <f t="shared" si="0"/>
        <v>0.38618015046296295</v>
      </c>
    </row>
    <row r="20" spans="2:5" ht="15">
      <c r="B20" s="80">
        <v>244</v>
      </c>
      <c r="C20" s="140" t="s">
        <v>78</v>
      </c>
      <c r="D20" s="140">
        <v>0.3867760416666666</v>
      </c>
      <c r="E20" s="58">
        <f t="shared" si="0"/>
        <v>0.3867760416666666</v>
      </c>
    </row>
    <row r="21" spans="2:5" ht="15">
      <c r="B21" s="80">
        <v>245</v>
      </c>
      <c r="C21" s="140">
        <v>0.38749710648148145</v>
      </c>
      <c r="D21" s="140">
        <v>0.3874976851851852</v>
      </c>
      <c r="E21" s="58">
        <f t="shared" si="0"/>
        <v>0.3874973958333333</v>
      </c>
    </row>
    <row r="22" spans="2:5" ht="15">
      <c r="B22" s="80">
        <v>248</v>
      </c>
      <c r="C22" s="140">
        <v>0.3882040509259259</v>
      </c>
      <c r="D22" s="140">
        <v>0.3882042824074074</v>
      </c>
      <c r="E22" s="58">
        <f t="shared" si="0"/>
        <v>0.3882041666666667</v>
      </c>
    </row>
    <row r="23" spans="2:5" ht="15">
      <c r="B23" s="80">
        <v>249</v>
      </c>
      <c r="C23" s="140">
        <v>0.3947847222222222</v>
      </c>
      <c r="D23" s="140">
        <v>0.3947850694444444</v>
      </c>
      <c r="E23" s="58">
        <f t="shared" si="0"/>
        <v>0.3947848958333333</v>
      </c>
    </row>
    <row r="24" spans="2:5" ht="15">
      <c r="B24" s="80">
        <v>251</v>
      </c>
      <c r="C24" s="140">
        <v>0.38987777777777777</v>
      </c>
      <c r="D24" s="140">
        <v>0.38987789351851854</v>
      </c>
      <c r="E24" s="58">
        <f t="shared" si="0"/>
        <v>0.38987783564814815</v>
      </c>
    </row>
    <row r="25" spans="2:5" ht="15">
      <c r="B25" s="80">
        <v>252</v>
      </c>
      <c r="C25" s="140">
        <v>0.3908686342592593</v>
      </c>
      <c r="D25" s="140">
        <v>0.3908666666666667</v>
      </c>
      <c r="E25" s="58">
        <f t="shared" si="0"/>
        <v>0.390867650462963</v>
      </c>
    </row>
    <row r="26" spans="2:5" ht="15">
      <c r="B26" s="80">
        <v>254</v>
      </c>
      <c r="C26" s="140">
        <v>0.39135162037037036</v>
      </c>
      <c r="D26" s="140">
        <v>0.39135219907407404</v>
      </c>
      <c r="E26" s="58">
        <f t="shared" si="0"/>
        <v>0.3913519097222222</v>
      </c>
    </row>
    <row r="27" spans="2:5" ht="15">
      <c r="B27" s="80">
        <v>260</v>
      </c>
      <c r="C27" s="140">
        <v>0.3920487268518518</v>
      </c>
      <c r="D27" s="140">
        <v>0.392049537037037</v>
      </c>
      <c r="E27" s="58">
        <f t="shared" si="0"/>
        <v>0.3920491319444444</v>
      </c>
    </row>
    <row r="28" spans="2:5" ht="15">
      <c r="B28" s="80">
        <v>261</v>
      </c>
      <c r="C28" s="140">
        <v>0.39261747685185183</v>
      </c>
      <c r="D28" s="140">
        <v>0.3926177083333333</v>
      </c>
      <c r="E28" s="58">
        <f t="shared" si="0"/>
        <v>0.39261759259259255</v>
      </c>
    </row>
    <row r="29" spans="2:5" ht="15">
      <c r="B29" s="80">
        <v>262</v>
      </c>
      <c r="C29" s="140">
        <v>0.3931875</v>
      </c>
      <c r="D29" s="140">
        <v>0.3931875</v>
      </c>
      <c r="E29" s="58">
        <f t="shared" si="0"/>
        <v>0.3931875</v>
      </c>
    </row>
    <row r="30" spans="2:5" ht="15">
      <c r="B30" s="80">
        <v>263</v>
      </c>
      <c r="C30" s="140">
        <v>0.39407754629629627</v>
      </c>
      <c r="D30" s="140">
        <v>0.39407719907407407</v>
      </c>
      <c r="E30" s="58">
        <f t="shared" si="0"/>
        <v>0.39407737268518517</v>
      </c>
    </row>
  </sheetData>
  <mergeCells count="2">
    <mergeCell ref="B1:H1"/>
    <mergeCell ref="B2:H2"/>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1:E30"/>
  <sheetViews>
    <sheetView workbookViewId="0" topLeftCell="A1">
      <selection activeCell="B33" sqref="B33"/>
    </sheetView>
  </sheetViews>
  <sheetFormatPr defaultColWidth="9.140625" defaultRowHeight="12.75"/>
  <cols>
    <col min="1" max="1" width="6.00390625" style="0" customWidth="1"/>
    <col min="2" max="2" width="14.7109375" style="0" customWidth="1"/>
    <col min="3" max="3" width="19.421875" style="0" customWidth="1"/>
    <col min="4" max="4" width="19.28125" style="0" customWidth="1"/>
    <col min="5" max="5" width="24.57421875" style="0" customWidth="1"/>
  </cols>
  <sheetData>
    <row r="1" spans="2:5" ht="23.25">
      <c r="B1" s="161" t="s">
        <v>12</v>
      </c>
      <c r="C1" s="161"/>
      <c r="D1" s="161"/>
      <c r="E1" s="161"/>
    </row>
    <row r="2" spans="2:5" ht="23.25">
      <c r="B2" s="163" t="s">
        <v>62</v>
      </c>
      <c r="C2" s="163"/>
      <c r="D2" s="163"/>
      <c r="E2" s="163"/>
    </row>
    <row r="3" spans="2:5" ht="18">
      <c r="B3" s="64"/>
      <c r="C3" s="59"/>
      <c r="D3" s="60"/>
      <c r="E3" s="61"/>
    </row>
    <row r="4" spans="2:5" ht="15.75">
      <c r="B4" s="49" t="s">
        <v>22</v>
      </c>
      <c r="C4" s="50" t="s">
        <v>23</v>
      </c>
      <c r="D4" s="50" t="s">
        <v>24</v>
      </c>
      <c r="E4" s="51" t="s">
        <v>21</v>
      </c>
    </row>
    <row r="5" spans="2:5" ht="15">
      <c r="B5" s="124">
        <v>202</v>
      </c>
      <c r="C5" s="125">
        <v>0.47033321759259256</v>
      </c>
      <c r="D5" s="126">
        <v>0.4703322916666666</v>
      </c>
      <c r="E5" s="58">
        <f aca="true" t="shared" si="0" ref="E5:E30">IF(D5&gt;0,AVERAGE(C5:D5),0)</f>
        <v>0.4703327546296296</v>
      </c>
    </row>
    <row r="6" spans="2:5" ht="15">
      <c r="B6" s="127">
        <v>206</v>
      </c>
      <c r="C6" s="128">
        <v>0.471118287037037</v>
      </c>
      <c r="D6" s="126">
        <v>0.471118287037037</v>
      </c>
      <c r="E6" s="58">
        <f t="shared" si="0"/>
        <v>0.471118287037037</v>
      </c>
    </row>
    <row r="7" spans="2:5" ht="15">
      <c r="B7" s="127">
        <v>216</v>
      </c>
      <c r="C7" s="128">
        <v>0.4715675925925926</v>
      </c>
      <c r="D7" s="126">
        <v>0.4715666666666667</v>
      </c>
      <c r="E7" s="58">
        <f t="shared" si="0"/>
        <v>0.47156712962962966</v>
      </c>
    </row>
    <row r="8" spans="2:5" ht="15">
      <c r="B8" s="127">
        <v>218</v>
      </c>
      <c r="C8" s="128">
        <v>0.47239930555555554</v>
      </c>
      <c r="D8" s="126">
        <v>0.4724</v>
      </c>
      <c r="E8" s="58">
        <f t="shared" si="0"/>
        <v>0.47239965277777773</v>
      </c>
    </row>
    <row r="9" spans="2:5" ht="15">
      <c r="B9" s="127">
        <v>221</v>
      </c>
      <c r="C9" s="128">
        <v>0.47316111111111114</v>
      </c>
      <c r="D9" s="126">
        <v>0.4731606481481481</v>
      </c>
      <c r="E9" s="58">
        <f t="shared" si="0"/>
        <v>0.4731608796296296</v>
      </c>
    </row>
    <row r="10" spans="2:5" ht="15">
      <c r="B10" s="127">
        <v>226</v>
      </c>
      <c r="C10" s="128">
        <v>0.47405868055555556</v>
      </c>
      <c r="D10" s="126">
        <v>0.4740568287037037</v>
      </c>
      <c r="E10" s="58">
        <f t="shared" si="0"/>
        <v>0.4740577546296296</v>
      </c>
    </row>
    <row r="11" spans="2:5" ht="15">
      <c r="B11" s="127">
        <v>230</v>
      </c>
      <c r="C11" s="128">
        <v>0.4745775462962963</v>
      </c>
      <c r="D11" s="126">
        <v>0.47457800925925925</v>
      </c>
      <c r="E11" s="58">
        <f t="shared" si="0"/>
        <v>0.47457777777777777</v>
      </c>
    </row>
    <row r="12" spans="2:5" ht="15">
      <c r="B12" s="127">
        <v>231</v>
      </c>
      <c r="C12" s="128">
        <v>0.47519965277777776</v>
      </c>
      <c r="D12" s="126">
        <v>0.4751983796296296</v>
      </c>
      <c r="E12" s="58">
        <f t="shared" si="0"/>
        <v>0.47519901620370364</v>
      </c>
    </row>
    <row r="13" spans="2:5" ht="15">
      <c r="B13" s="127">
        <v>232</v>
      </c>
      <c r="C13" s="128">
        <v>0.47597650462962965</v>
      </c>
      <c r="D13" s="126">
        <v>0.47597662037037036</v>
      </c>
      <c r="E13" s="58">
        <f t="shared" si="0"/>
        <v>0.4759765625</v>
      </c>
    </row>
    <row r="14" spans="2:5" ht="15">
      <c r="B14" s="127">
        <v>233</v>
      </c>
      <c r="C14" s="128">
        <v>0.4767903935185185</v>
      </c>
      <c r="D14" s="126">
        <v>0.4767896990740741</v>
      </c>
      <c r="E14" s="58">
        <f t="shared" si="0"/>
        <v>0.4767900462962963</v>
      </c>
    </row>
    <row r="15" spans="2:5" ht="15">
      <c r="B15" s="127">
        <v>234</v>
      </c>
      <c r="C15" s="128">
        <v>0.47718182870370374</v>
      </c>
      <c r="D15" s="126">
        <v>0.4771814814814815</v>
      </c>
      <c r="E15" s="58">
        <f t="shared" si="0"/>
        <v>0.4771816550925926</v>
      </c>
    </row>
    <row r="16" spans="2:5" ht="15">
      <c r="B16" s="127">
        <v>237</v>
      </c>
      <c r="C16" s="128">
        <v>0.47790520833333333</v>
      </c>
      <c r="D16" s="126">
        <v>0.4779042824074074</v>
      </c>
      <c r="E16" s="58">
        <f t="shared" si="0"/>
        <v>0.47790474537037037</v>
      </c>
    </row>
    <row r="17" spans="2:5" ht="15">
      <c r="B17" s="127">
        <v>239</v>
      </c>
      <c r="C17" s="128">
        <v>0.4784979166666667</v>
      </c>
      <c r="D17" s="126">
        <v>0.4784966435185185</v>
      </c>
      <c r="E17" s="58">
        <f t="shared" si="0"/>
        <v>0.4784972800925926</v>
      </c>
    </row>
    <row r="18" spans="2:5" ht="15">
      <c r="B18" s="127">
        <v>240</v>
      </c>
      <c r="C18" s="128">
        <v>0.4792148148148148</v>
      </c>
      <c r="D18" s="126">
        <v>0.47921539351851855</v>
      </c>
      <c r="E18" s="58">
        <f t="shared" si="0"/>
        <v>0.4792151041666667</v>
      </c>
    </row>
    <row r="19" spans="2:5" ht="15">
      <c r="B19" s="127">
        <v>241</v>
      </c>
      <c r="C19" s="128">
        <v>0.47989513888888885</v>
      </c>
      <c r="D19" s="126">
        <v>0.47989305555555556</v>
      </c>
      <c r="E19" s="58">
        <f t="shared" si="0"/>
        <v>0.4798940972222222</v>
      </c>
    </row>
    <row r="20" spans="2:5" ht="15">
      <c r="B20" s="127">
        <v>244</v>
      </c>
      <c r="C20" s="128">
        <v>0.4805189814814815</v>
      </c>
      <c r="D20" s="126">
        <v>0.4805186342592593</v>
      </c>
      <c r="E20" s="58">
        <f t="shared" si="0"/>
        <v>0.4805188078703704</v>
      </c>
    </row>
    <row r="21" spans="2:5" ht="15">
      <c r="B21" s="127">
        <v>245</v>
      </c>
      <c r="C21" s="128">
        <v>0.4812545138888889</v>
      </c>
      <c r="D21" s="126">
        <v>0.48125358796296297</v>
      </c>
      <c r="E21" s="58">
        <f t="shared" si="0"/>
        <v>0.48125405092592594</v>
      </c>
    </row>
    <row r="22" spans="2:5" ht="15">
      <c r="B22" s="127">
        <v>248</v>
      </c>
      <c r="C22" s="128">
        <v>0.4819334490740741</v>
      </c>
      <c r="D22" s="126">
        <v>0.48193379629629635</v>
      </c>
      <c r="E22" s="58">
        <f t="shared" si="0"/>
        <v>0.48193362268518525</v>
      </c>
    </row>
    <row r="23" spans="2:5" ht="15">
      <c r="B23" s="130">
        <v>249</v>
      </c>
      <c r="C23" s="132">
        <v>0.4905484953703703</v>
      </c>
      <c r="D23" s="133">
        <v>0.4905481481481482</v>
      </c>
      <c r="E23" s="58">
        <f t="shared" si="0"/>
        <v>0.4905483217592592</v>
      </c>
    </row>
    <row r="24" spans="2:5" ht="15">
      <c r="B24" s="127">
        <v>251</v>
      </c>
      <c r="C24" s="128">
        <v>0.48363935185185186</v>
      </c>
      <c r="D24" s="126">
        <v>0.48363842592592593</v>
      </c>
      <c r="E24" s="58">
        <f t="shared" si="0"/>
        <v>0.4836388888888889</v>
      </c>
    </row>
    <row r="25" spans="2:5" ht="15">
      <c r="B25" s="127">
        <v>252</v>
      </c>
      <c r="C25" s="128">
        <v>0.4847310185185185</v>
      </c>
      <c r="D25" s="126">
        <v>0.48473171296296297</v>
      </c>
      <c r="E25" s="58">
        <f t="shared" si="0"/>
        <v>0.4847313657407407</v>
      </c>
    </row>
    <row r="26" spans="2:5" ht="15">
      <c r="B26" s="127">
        <v>254</v>
      </c>
      <c r="C26" s="128">
        <v>0.48510416666666667</v>
      </c>
      <c r="D26" s="126">
        <v>0.4851023148148148</v>
      </c>
      <c r="E26" s="58">
        <f t="shared" si="0"/>
        <v>0.48510324074074074</v>
      </c>
    </row>
    <row r="27" spans="2:5" ht="15">
      <c r="B27" s="127">
        <v>260</v>
      </c>
      <c r="C27" s="128">
        <v>0.48577349537037035</v>
      </c>
      <c r="D27" s="126">
        <v>0.48577118055555557</v>
      </c>
      <c r="E27" s="58">
        <f t="shared" si="0"/>
        <v>0.48577233796296293</v>
      </c>
    </row>
    <row r="28" spans="2:5" ht="15">
      <c r="B28" s="127">
        <v>261</v>
      </c>
      <c r="C28" s="128">
        <v>0.4863493055555556</v>
      </c>
      <c r="D28" s="126">
        <v>0.4863490740740741</v>
      </c>
      <c r="E28" s="58">
        <f t="shared" si="0"/>
        <v>0.48634918981481484</v>
      </c>
    </row>
    <row r="29" spans="2:5" ht="15">
      <c r="B29" s="127">
        <v>262</v>
      </c>
      <c r="C29" s="128">
        <v>0.48693958333333337</v>
      </c>
      <c r="D29" s="126">
        <v>0.48694027777777776</v>
      </c>
      <c r="E29" s="58">
        <f t="shared" si="0"/>
        <v>0.48693993055555557</v>
      </c>
    </row>
    <row r="30" spans="2:5" ht="15">
      <c r="B30" s="129">
        <v>263</v>
      </c>
      <c r="C30" s="131">
        <v>0.48788240740740746</v>
      </c>
      <c r="D30" s="131">
        <v>0.4878826388888889</v>
      </c>
      <c r="E30" s="58">
        <f t="shared" si="0"/>
        <v>0.4878825231481482</v>
      </c>
    </row>
  </sheetData>
  <mergeCells count="2">
    <mergeCell ref="B1:E1"/>
    <mergeCell ref="B2:E2"/>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S36"/>
  <sheetViews>
    <sheetView zoomScale="75" zoomScaleNormal="75" workbookViewId="0" topLeftCell="A1">
      <selection activeCell="B19" sqref="B19"/>
    </sheetView>
  </sheetViews>
  <sheetFormatPr defaultColWidth="9.140625" defaultRowHeight="12.75"/>
  <cols>
    <col min="1" max="1" width="38.57421875" style="0" customWidth="1"/>
    <col min="2" max="2" width="10.7109375" style="0" customWidth="1"/>
    <col min="4" max="4" width="17.140625" style="0" customWidth="1"/>
    <col min="5" max="5" width="18.8515625" style="0" customWidth="1"/>
    <col min="6" max="6" width="13.7109375" style="0" customWidth="1"/>
    <col min="7" max="7" width="14.140625" style="0" customWidth="1"/>
    <col min="8" max="8" width="12.421875" style="0" customWidth="1"/>
    <col min="9" max="12" width="14.7109375" style="0" customWidth="1"/>
  </cols>
  <sheetData>
    <row r="1" spans="1:19" ht="23.25">
      <c r="A1" s="161" t="s">
        <v>12</v>
      </c>
      <c r="B1" s="161"/>
      <c r="C1" s="161"/>
      <c r="D1" s="161"/>
      <c r="E1" s="161"/>
      <c r="F1" s="161"/>
      <c r="G1" s="161"/>
      <c r="H1" s="161"/>
      <c r="I1" s="83"/>
      <c r="J1" s="96"/>
      <c r="K1" s="97"/>
      <c r="L1" s="84"/>
      <c r="M1" s="61"/>
      <c r="N1" s="65"/>
      <c r="O1" s="66"/>
      <c r="P1" s="62"/>
      <c r="Q1" s="62"/>
      <c r="R1" s="63"/>
      <c r="S1" s="63"/>
    </row>
    <row r="2" spans="1:12" ht="23.25">
      <c r="A2" s="163" t="s">
        <v>60</v>
      </c>
      <c r="B2" s="163"/>
      <c r="C2" s="163"/>
      <c r="D2" s="163"/>
      <c r="E2" s="163"/>
      <c r="F2" s="163"/>
      <c r="G2" s="163"/>
      <c r="H2" s="163"/>
      <c r="I2" s="56"/>
      <c r="J2" s="56"/>
      <c r="K2" s="56"/>
      <c r="L2" s="56"/>
    </row>
    <row r="3" spans="1:12" ht="18">
      <c r="A3" s="83"/>
      <c r="B3" s="84"/>
      <c r="C3" s="99"/>
      <c r="D3" s="100"/>
      <c r="E3" s="101"/>
      <c r="F3" s="101"/>
      <c r="G3" s="14"/>
      <c r="H3" s="14"/>
      <c r="I3" s="98"/>
      <c r="J3" s="98"/>
      <c r="K3" s="98"/>
      <c r="L3" s="98"/>
    </row>
    <row r="4" spans="1:12" ht="31.5">
      <c r="A4" s="49" t="s">
        <v>25</v>
      </c>
      <c r="B4" s="51" t="s">
        <v>6</v>
      </c>
      <c r="C4" s="51" t="s">
        <v>0</v>
      </c>
      <c r="D4" s="52" t="s">
        <v>4</v>
      </c>
      <c r="E4" s="52" t="s">
        <v>5</v>
      </c>
      <c r="F4" s="52" t="s">
        <v>3</v>
      </c>
      <c r="G4" s="95" t="s">
        <v>7</v>
      </c>
      <c r="H4" s="95" t="s">
        <v>8</v>
      </c>
      <c r="I4" s="52" t="s">
        <v>14</v>
      </c>
      <c r="J4" s="52" t="s">
        <v>15</v>
      </c>
      <c r="K4" s="52" t="s">
        <v>16</v>
      </c>
      <c r="L4" s="52" t="s">
        <v>17</v>
      </c>
    </row>
    <row r="5" spans="1:12" ht="15.75">
      <c r="A5" s="122" t="s">
        <v>1</v>
      </c>
      <c r="B5" s="123"/>
      <c r="C5" s="123"/>
      <c r="D5" s="106"/>
      <c r="E5" s="106"/>
      <c r="F5" s="106"/>
      <c r="G5" s="107"/>
      <c r="H5" s="107"/>
      <c r="I5" s="106"/>
      <c r="J5" s="106"/>
      <c r="K5" s="106"/>
      <c r="L5" s="106"/>
    </row>
    <row r="6" spans="1:12" ht="15">
      <c r="A6" s="81" t="s">
        <v>102</v>
      </c>
      <c r="B6" s="82" t="s">
        <v>1</v>
      </c>
      <c r="C6" s="82">
        <v>244</v>
      </c>
      <c r="D6" s="58">
        <f aca="true" t="shared" si="0" ref="D6:D23">IF(J6&gt;0,J6-I6,0)</f>
        <v>0.0013593749999986082</v>
      </c>
      <c r="E6" s="102">
        <f aca="true" t="shared" si="1" ref="E6:E23">L6-K6</f>
        <v>0.0013521412037023617</v>
      </c>
      <c r="F6" s="103">
        <f aca="true" t="shared" si="2" ref="F6:F23">D6+E6</f>
        <v>0.00271151620370097</v>
      </c>
      <c r="G6" s="104">
        <f aca="true" t="shared" si="3" ref="G6:G23">IF(D6+E6=0,0,F6/MIN(F$6:F$23))</f>
        <v>1</v>
      </c>
      <c r="H6" s="104">
        <f aca="true" t="shared" si="4" ref="H6:H23">IF(D6+E6=0,0,F6/MIN(F$6:F$34))</f>
        <v>1</v>
      </c>
      <c r="I6" s="102">
        <v>0.385416666666668</v>
      </c>
      <c r="J6" s="102">
        <v>0.3867760416666666</v>
      </c>
      <c r="K6" s="102">
        <v>0.479166666666668</v>
      </c>
      <c r="L6" s="102">
        <v>0.4805188078703704</v>
      </c>
    </row>
    <row r="7" spans="1:12" ht="15">
      <c r="A7" s="79" t="s">
        <v>48</v>
      </c>
      <c r="B7" s="80" t="s">
        <v>1</v>
      </c>
      <c r="C7" s="80">
        <v>248</v>
      </c>
      <c r="D7" s="58">
        <f t="shared" si="0"/>
        <v>0.001398611111109671</v>
      </c>
      <c r="E7" s="102">
        <f t="shared" si="1"/>
        <v>0.0013780671296282354</v>
      </c>
      <c r="F7" s="103">
        <f t="shared" si="2"/>
        <v>0.0027766782407379065</v>
      </c>
      <c r="G7" s="104">
        <f t="shared" si="3"/>
        <v>1.0240315868103596</v>
      </c>
      <c r="H7" s="104">
        <f t="shared" si="4"/>
        <v>1.0240315868103596</v>
      </c>
      <c r="I7" s="102">
        <v>0.386805555555557</v>
      </c>
      <c r="J7" s="102">
        <v>0.3882041666666667</v>
      </c>
      <c r="K7" s="102">
        <v>0.480555555555557</v>
      </c>
      <c r="L7" s="102">
        <v>0.48193362268518525</v>
      </c>
    </row>
    <row r="8" spans="1:12" ht="15">
      <c r="A8" s="79" t="s">
        <v>41</v>
      </c>
      <c r="B8" s="80" t="s">
        <v>1</v>
      </c>
      <c r="C8" s="80">
        <v>245</v>
      </c>
      <c r="D8" s="58">
        <f t="shared" si="0"/>
        <v>0.0013862847222212982</v>
      </c>
      <c r="E8" s="102">
        <f t="shared" si="1"/>
        <v>0.0013929398148139205</v>
      </c>
      <c r="F8" s="103">
        <f t="shared" si="2"/>
        <v>0.0027792245370352187</v>
      </c>
      <c r="G8" s="104">
        <f t="shared" si="3"/>
        <v>1.0249706541461316</v>
      </c>
      <c r="H8" s="104">
        <f t="shared" si="4"/>
        <v>1.0249706541461316</v>
      </c>
      <c r="I8" s="102">
        <v>0.386111111111112</v>
      </c>
      <c r="J8" s="102">
        <v>0.3874973958333333</v>
      </c>
      <c r="K8" s="102">
        <v>0.479861111111112</v>
      </c>
      <c r="L8" s="102">
        <v>0.48125405092592594</v>
      </c>
    </row>
    <row r="9" spans="1:12" ht="15">
      <c r="A9" s="79" t="s">
        <v>39</v>
      </c>
      <c r="B9" s="80" t="s">
        <v>1</v>
      </c>
      <c r="C9" s="80">
        <v>239</v>
      </c>
      <c r="D9" s="58">
        <f t="shared" si="0"/>
        <v>0.0014162037037029895</v>
      </c>
      <c r="E9" s="102">
        <f t="shared" si="1"/>
        <v>0.0014139467592585997</v>
      </c>
      <c r="F9" s="103">
        <f t="shared" si="2"/>
        <v>0.0028301504629615892</v>
      </c>
      <c r="G9" s="104">
        <f t="shared" si="3"/>
        <v>1.0437520008542434</v>
      </c>
      <c r="H9" s="104">
        <f t="shared" si="4"/>
        <v>1.0437520008542434</v>
      </c>
      <c r="I9" s="102">
        <v>0.383333333333334</v>
      </c>
      <c r="J9" s="102">
        <v>0.384749537037037</v>
      </c>
      <c r="K9" s="102">
        <v>0.477083333333334</v>
      </c>
      <c r="L9" s="102">
        <v>0.4784972800925926</v>
      </c>
    </row>
    <row r="10" spans="1:12" ht="15">
      <c r="A10" s="81" t="s">
        <v>50</v>
      </c>
      <c r="B10" s="82" t="s">
        <v>1</v>
      </c>
      <c r="C10" s="82">
        <v>241</v>
      </c>
      <c r="D10" s="58">
        <f t="shared" si="0"/>
        <v>0.0014579282407399252</v>
      </c>
      <c r="E10" s="102">
        <f t="shared" si="1"/>
        <v>0.0014218749999991842</v>
      </c>
      <c r="F10" s="103">
        <f t="shared" si="2"/>
        <v>0.0028798032407391094</v>
      </c>
      <c r="G10" s="104">
        <f t="shared" si="3"/>
        <v>1.0620638138943972</v>
      </c>
      <c r="H10" s="104">
        <f t="shared" si="4"/>
        <v>1.0620638138943972</v>
      </c>
      <c r="I10" s="102">
        <v>0.384722222222223</v>
      </c>
      <c r="J10" s="102">
        <v>0.38618015046296295</v>
      </c>
      <c r="K10" s="102">
        <v>0.478472222222223</v>
      </c>
      <c r="L10" s="102">
        <v>0.4798940972222222</v>
      </c>
    </row>
    <row r="11" spans="1:12" ht="15">
      <c r="A11" s="81" t="s">
        <v>53</v>
      </c>
      <c r="B11" s="82" t="s">
        <v>1</v>
      </c>
      <c r="C11" s="82">
        <v>216</v>
      </c>
      <c r="D11" s="58">
        <f t="shared" si="0"/>
        <v>0.0014583912037035573</v>
      </c>
      <c r="E11" s="102">
        <f t="shared" si="1"/>
        <v>0.0014282407407406605</v>
      </c>
      <c r="F11" s="103">
        <f t="shared" si="2"/>
        <v>0.002886631944444218</v>
      </c>
      <c r="G11" s="104">
        <f t="shared" si="3"/>
        <v>1.0645822217489356</v>
      </c>
      <c r="H11" s="104">
        <f t="shared" si="4"/>
        <v>1.0645822217489356</v>
      </c>
      <c r="I11" s="102">
        <v>0.376388888888889</v>
      </c>
      <c r="J11" s="67">
        <v>0.37784728009259255</v>
      </c>
      <c r="K11" s="102">
        <v>0.470138888888889</v>
      </c>
      <c r="L11" s="67">
        <v>0.47156712962962966</v>
      </c>
    </row>
    <row r="12" spans="1:12" ht="15">
      <c r="A12" s="81" t="s">
        <v>52</v>
      </c>
      <c r="B12" s="82" t="s">
        <v>1</v>
      </c>
      <c r="C12" s="82">
        <v>240</v>
      </c>
      <c r="D12" s="58">
        <f t="shared" si="0"/>
        <v>0.0014569444444441637</v>
      </c>
      <c r="E12" s="102">
        <f t="shared" si="1"/>
        <v>0.00143732638888866</v>
      </c>
      <c r="F12" s="103">
        <f t="shared" si="2"/>
        <v>0.0028942708333328238</v>
      </c>
      <c r="G12" s="104">
        <f t="shared" si="3"/>
        <v>1.0673994237550233</v>
      </c>
      <c r="H12" s="104">
        <f t="shared" si="4"/>
        <v>1.0673994237550233</v>
      </c>
      <c r="I12" s="102">
        <v>0.384027777777778</v>
      </c>
      <c r="J12" s="102">
        <v>0.3854847222222222</v>
      </c>
      <c r="K12" s="102">
        <v>0.477777777777778</v>
      </c>
      <c r="L12" s="102">
        <v>0.4792151041666667</v>
      </c>
    </row>
    <row r="13" spans="1:12" ht="15">
      <c r="A13" s="79" t="s">
        <v>46</v>
      </c>
      <c r="B13" s="80" t="s">
        <v>1</v>
      </c>
      <c r="C13" s="80">
        <v>237</v>
      </c>
      <c r="D13" s="58">
        <f t="shared" si="0"/>
        <v>0.0014695601851850704</v>
      </c>
      <c r="E13" s="102">
        <f t="shared" si="1"/>
        <v>0.0015158564814813924</v>
      </c>
      <c r="F13" s="103">
        <f t="shared" si="2"/>
        <v>0.0029854166666664628</v>
      </c>
      <c r="G13" s="104">
        <f t="shared" si="3"/>
        <v>1.1010137658744743</v>
      </c>
      <c r="H13" s="104">
        <f t="shared" si="4"/>
        <v>1.1010137658744743</v>
      </c>
      <c r="I13" s="102">
        <v>0.382638888888889</v>
      </c>
      <c r="J13" s="102">
        <v>0.38410844907407404</v>
      </c>
      <c r="K13" s="102">
        <v>0.476388888888889</v>
      </c>
      <c r="L13" s="102">
        <v>0.47790474537037037</v>
      </c>
    </row>
    <row r="14" spans="1:12" ht="15">
      <c r="A14" s="79" t="s">
        <v>47</v>
      </c>
      <c r="B14" s="80" t="s">
        <v>1</v>
      </c>
      <c r="C14" s="80">
        <v>234</v>
      </c>
      <c r="D14" s="58">
        <f t="shared" si="0"/>
        <v>0.0015046296296291062</v>
      </c>
      <c r="E14" s="102">
        <f t="shared" si="1"/>
        <v>0.0014872106481476077</v>
      </c>
      <c r="F14" s="103">
        <f t="shared" si="2"/>
        <v>0.002991840277776714</v>
      </c>
      <c r="G14" s="104">
        <f t="shared" si="3"/>
        <v>1.1033827766520914</v>
      </c>
      <c r="H14" s="104">
        <f t="shared" si="4"/>
        <v>1.1033827766520914</v>
      </c>
      <c r="I14" s="102">
        <v>0.381944444444445</v>
      </c>
      <c r="J14" s="102">
        <v>0.3834490740740741</v>
      </c>
      <c r="K14" s="102">
        <v>0.475694444444445</v>
      </c>
      <c r="L14" s="102">
        <v>0.4771816550925926</v>
      </c>
    </row>
    <row r="15" spans="1:12" ht="15">
      <c r="A15" s="79" t="s">
        <v>43</v>
      </c>
      <c r="B15" s="80" t="s">
        <v>1</v>
      </c>
      <c r="C15" s="80">
        <v>231</v>
      </c>
      <c r="D15" s="58">
        <f t="shared" si="0"/>
        <v>0.0015638888888890312</v>
      </c>
      <c r="E15" s="102">
        <f t="shared" si="1"/>
        <v>0.0015879050925926563</v>
      </c>
      <c r="F15" s="103">
        <f t="shared" si="2"/>
        <v>0.0031517939814816875</v>
      </c>
      <c r="G15" s="104">
        <f t="shared" si="3"/>
        <v>1.162373279267068</v>
      </c>
      <c r="H15" s="104">
        <f t="shared" si="4"/>
        <v>1.162373279267068</v>
      </c>
      <c r="I15" s="102">
        <v>0.379861111111111</v>
      </c>
      <c r="J15" s="102">
        <v>0.381425</v>
      </c>
      <c r="K15" s="102">
        <v>0.473611111111111</v>
      </c>
      <c r="L15" s="102">
        <v>0.47519901620370364</v>
      </c>
    </row>
    <row r="16" spans="1:12" ht="15">
      <c r="A16" s="53" t="s">
        <v>31</v>
      </c>
      <c r="B16" s="55" t="s">
        <v>1</v>
      </c>
      <c r="C16" s="54">
        <v>202</v>
      </c>
      <c r="D16" s="58">
        <f t="shared" si="0"/>
        <v>0.0016046874999999794</v>
      </c>
      <c r="E16" s="102">
        <f t="shared" si="1"/>
        <v>0.0015827546296295902</v>
      </c>
      <c r="F16" s="103">
        <f t="shared" si="2"/>
        <v>0.0031874421296295696</v>
      </c>
      <c r="G16" s="104">
        <f t="shared" si="3"/>
        <v>1.1755202219625331</v>
      </c>
      <c r="H16" s="104">
        <f t="shared" si="4"/>
        <v>1.1755202219625331</v>
      </c>
      <c r="I16" s="102">
        <v>0.375</v>
      </c>
      <c r="J16" s="58">
        <v>0.3766046875</v>
      </c>
      <c r="K16" s="102">
        <v>0.46875</v>
      </c>
      <c r="L16" s="67">
        <v>0.4703327546296296</v>
      </c>
    </row>
    <row r="17" spans="1:12" ht="15">
      <c r="A17" s="81" t="s">
        <v>51</v>
      </c>
      <c r="B17" s="82" t="s">
        <v>1</v>
      </c>
      <c r="C17" s="82">
        <v>221</v>
      </c>
      <c r="D17" s="58">
        <f t="shared" si="0"/>
        <v>0.001587789351851665</v>
      </c>
      <c r="E17" s="102">
        <f t="shared" si="1"/>
        <v>0.001633101851851615</v>
      </c>
      <c r="F17" s="103">
        <f t="shared" si="2"/>
        <v>0.00322089120370328</v>
      </c>
      <c r="G17" s="104">
        <f t="shared" si="3"/>
        <v>1.1878561519592101</v>
      </c>
      <c r="H17" s="104">
        <f t="shared" si="4"/>
        <v>1.1878561519592101</v>
      </c>
      <c r="I17" s="102">
        <v>0.377777777777778</v>
      </c>
      <c r="J17" s="102">
        <v>0.37936556712962965</v>
      </c>
      <c r="K17" s="102">
        <v>0.471527777777778</v>
      </c>
      <c r="L17" s="102">
        <v>0.4731608796296296</v>
      </c>
    </row>
    <row r="18" spans="1:12" ht="15">
      <c r="A18" s="79" t="s">
        <v>32</v>
      </c>
      <c r="B18" s="80" t="s">
        <v>45</v>
      </c>
      <c r="C18" s="80">
        <v>206</v>
      </c>
      <c r="D18" s="58">
        <f t="shared" si="0"/>
        <v>0.0015762152777777372</v>
      </c>
      <c r="E18" s="102">
        <f t="shared" si="1"/>
        <v>0.0016738425925925116</v>
      </c>
      <c r="F18" s="103">
        <f t="shared" si="2"/>
        <v>0.0032500578703702487</v>
      </c>
      <c r="G18" s="104">
        <f t="shared" si="3"/>
        <v>1.1986127414375098</v>
      </c>
      <c r="H18" s="104">
        <f t="shared" si="4"/>
        <v>1.1986127414375098</v>
      </c>
      <c r="I18" s="102">
        <v>0.3756944444444445</v>
      </c>
      <c r="J18" s="58">
        <v>0.37727065972222223</v>
      </c>
      <c r="K18" s="102">
        <v>0.4694444444444445</v>
      </c>
      <c r="L18" s="67">
        <v>0.471118287037037</v>
      </c>
    </row>
    <row r="19" spans="1:12" ht="15">
      <c r="A19" s="81" t="s">
        <v>99</v>
      </c>
      <c r="B19" s="82" t="s">
        <v>45</v>
      </c>
      <c r="C19" s="82">
        <v>232</v>
      </c>
      <c r="D19" s="58">
        <f t="shared" si="0"/>
        <v>0.0016836805555551226</v>
      </c>
      <c r="E19" s="102">
        <f t="shared" si="1"/>
        <v>0.0016710069444439979</v>
      </c>
      <c r="F19" s="103">
        <f t="shared" si="2"/>
        <v>0.0033546874999991205</v>
      </c>
      <c r="G19" s="104">
        <f t="shared" si="3"/>
        <v>1.2371998719462864</v>
      </c>
      <c r="H19" s="104">
        <f t="shared" si="4"/>
        <v>1.2371998719462864</v>
      </c>
      <c r="I19" s="102">
        <v>0.380555555555556</v>
      </c>
      <c r="J19" s="102">
        <v>0.3822392361111111</v>
      </c>
      <c r="K19" s="102">
        <v>0.474305555555556</v>
      </c>
      <c r="L19" s="102">
        <v>0.4759765625</v>
      </c>
    </row>
    <row r="20" spans="1:12" ht="15">
      <c r="A20" s="53" t="s">
        <v>28</v>
      </c>
      <c r="B20" s="54" t="s">
        <v>1</v>
      </c>
      <c r="C20" s="54">
        <v>230</v>
      </c>
      <c r="D20" s="58">
        <f t="shared" si="0"/>
        <v>0.0018065393518515438</v>
      </c>
      <c r="E20" s="102">
        <f t="shared" si="1"/>
        <v>0.0016611111111107801</v>
      </c>
      <c r="F20" s="103">
        <f t="shared" si="2"/>
        <v>0.003467650462962324</v>
      </c>
      <c r="G20" s="104">
        <f t="shared" si="3"/>
        <v>1.2788603137349135</v>
      </c>
      <c r="H20" s="104">
        <f t="shared" si="4"/>
        <v>1.2788603137349135</v>
      </c>
      <c r="I20" s="102">
        <v>0.379166666666667</v>
      </c>
      <c r="J20" s="102">
        <v>0.38097320601851853</v>
      </c>
      <c r="K20" s="102">
        <v>0.472916666666667</v>
      </c>
      <c r="L20" s="102">
        <v>0.47457777777777777</v>
      </c>
    </row>
    <row r="21" spans="1:12" ht="15">
      <c r="A21" s="79" t="s">
        <v>44</v>
      </c>
      <c r="B21" s="82" t="s">
        <v>45</v>
      </c>
      <c r="C21" s="80">
        <v>233</v>
      </c>
      <c r="D21" s="58">
        <f t="shared" si="0"/>
        <v>0.001785879629629672</v>
      </c>
      <c r="E21" s="102">
        <f t="shared" si="1"/>
        <v>0.0017900462962963104</v>
      </c>
      <c r="F21" s="103">
        <f t="shared" si="2"/>
        <v>0.0035759259259259824</v>
      </c>
      <c r="G21" s="104">
        <f t="shared" si="3"/>
        <v>1.3187920179289996</v>
      </c>
      <c r="H21" s="104">
        <f t="shared" si="4"/>
        <v>1.3187920179289996</v>
      </c>
      <c r="I21" s="102">
        <v>0.38125</v>
      </c>
      <c r="J21" s="102">
        <v>0.38303587962962965</v>
      </c>
      <c r="K21" s="102">
        <v>0.475</v>
      </c>
      <c r="L21" s="102">
        <v>0.4767900462962963</v>
      </c>
    </row>
    <row r="22" spans="1:12" ht="15">
      <c r="A22" s="79" t="s">
        <v>42</v>
      </c>
      <c r="B22" s="80" t="s">
        <v>1</v>
      </c>
      <c r="C22" s="80">
        <v>226</v>
      </c>
      <c r="D22" s="58">
        <f t="shared" si="0"/>
        <v>0.0019580439814817496</v>
      </c>
      <c r="E22" s="102">
        <f t="shared" si="1"/>
        <v>0.0018355324074076362</v>
      </c>
      <c r="F22" s="103">
        <f t="shared" si="2"/>
        <v>0.003793576388889386</v>
      </c>
      <c r="G22" s="104">
        <f t="shared" si="3"/>
        <v>1.3990609326661974</v>
      </c>
      <c r="H22" s="104">
        <f t="shared" si="4"/>
        <v>1.3990609326661974</v>
      </c>
      <c r="I22" s="102">
        <v>0.378472222222222</v>
      </c>
      <c r="J22" s="102">
        <v>0.38043026620370374</v>
      </c>
      <c r="K22" s="102">
        <v>0.472222222222222</v>
      </c>
      <c r="L22" s="102">
        <v>0.4740577546296296</v>
      </c>
    </row>
    <row r="23" spans="1:12" ht="15">
      <c r="A23" s="53" t="s">
        <v>77</v>
      </c>
      <c r="B23" s="55" t="s">
        <v>1</v>
      </c>
      <c r="C23" s="55">
        <v>218</v>
      </c>
      <c r="D23" s="58">
        <f t="shared" si="0"/>
        <v>0.0170970486111115</v>
      </c>
      <c r="E23" s="102">
        <f t="shared" si="1"/>
        <v>0.0015663194444447415</v>
      </c>
      <c r="F23" s="103">
        <f t="shared" si="2"/>
        <v>0.01866336805555624</v>
      </c>
      <c r="G23" s="104">
        <f t="shared" si="3"/>
        <v>6.883000746992573</v>
      </c>
      <c r="H23" s="104">
        <f t="shared" si="4"/>
        <v>6.883000746992573</v>
      </c>
      <c r="I23" s="102">
        <v>0.377083333333333</v>
      </c>
      <c r="J23" s="102">
        <v>0.3941803819444445</v>
      </c>
      <c r="K23" s="102">
        <v>0.470833333333333</v>
      </c>
      <c r="L23" s="102">
        <v>0.47239965277777773</v>
      </c>
    </row>
    <row r="24" spans="1:12" ht="15.75">
      <c r="A24" s="135" t="s">
        <v>30</v>
      </c>
      <c r="B24" s="80"/>
      <c r="C24" s="80"/>
      <c r="D24" s="58"/>
      <c r="E24" s="102"/>
      <c r="F24" s="103"/>
      <c r="G24" s="104"/>
      <c r="H24" s="104"/>
      <c r="I24" s="102"/>
      <c r="J24" s="102"/>
      <c r="K24" s="102"/>
      <c r="L24" s="102"/>
    </row>
    <row r="25" spans="1:12" ht="15">
      <c r="A25" s="53" t="s">
        <v>29</v>
      </c>
      <c r="B25" s="55" t="s">
        <v>30</v>
      </c>
      <c r="C25" s="54">
        <v>251</v>
      </c>
      <c r="D25" s="58">
        <f>IF(J25&gt;0,J25-I25,0)</f>
        <v>0.0016833912037021448</v>
      </c>
      <c r="E25" s="102">
        <f>L25-K25</f>
        <v>0.0016944444444428886</v>
      </c>
      <c r="F25" s="103">
        <f>D25+E25</f>
        <v>0.0033778356481450333</v>
      </c>
      <c r="G25" s="104">
        <f>IF(D25+E25=0,0,F25/MIN(F$25:F$29))</f>
        <v>1</v>
      </c>
      <c r="H25" s="104">
        <f>IF(D25+E25=0,0,F25/MIN(F$6:F$34))</f>
        <v>1.2457368477218018</v>
      </c>
      <c r="I25" s="102">
        <v>0.388194444444446</v>
      </c>
      <c r="J25" s="102">
        <v>0.38987783564814815</v>
      </c>
      <c r="K25" s="102">
        <v>0.481944444444446</v>
      </c>
      <c r="L25" s="102">
        <v>0.4836388888888889</v>
      </c>
    </row>
    <row r="26" spans="1:12" ht="15">
      <c r="A26" s="79" t="s">
        <v>35</v>
      </c>
      <c r="B26" s="80" t="s">
        <v>30</v>
      </c>
      <c r="C26" s="80">
        <v>260</v>
      </c>
      <c r="D26" s="58">
        <f>IF(J26&gt;0,J26-I26,0)</f>
        <v>0.0017713541666654065</v>
      </c>
      <c r="E26" s="102">
        <f>L26-K26</f>
        <v>0.0017445601851839299</v>
      </c>
      <c r="F26" s="103">
        <f>D26+E26</f>
        <v>0.0035159143518493363</v>
      </c>
      <c r="G26" s="104">
        <f>IF(D26+E26=0,0,F26/MIN(F$25:F$29))</f>
        <v>1.0408778632495426</v>
      </c>
      <c r="H26" s="104">
        <f>IF(D26+E26=0,0,F26/MIN(F$6:F$34))</f>
        <v>1.29665990822789</v>
      </c>
      <c r="I26" s="102">
        <v>0.390277777777779</v>
      </c>
      <c r="J26" s="102">
        <v>0.3920491319444444</v>
      </c>
      <c r="K26" s="102">
        <v>0.484027777777779</v>
      </c>
      <c r="L26" s="102">
        <v>0.48577233796296293</v>
      </c>
    </row>
    <row r="27" spans="1:12" ht="15">
      <c r="A27" s="81" t="s">
        <v>49</v>
      </c>
      <c r="B27" s="82" t="s">
        <v>30</v>
      </c>
      <c r="C27" s="80">
        <v>254</v>
      </c>
      <c r="D27" s="58">
        <f>IF(J27&gt;0,J27-I27,0)</f>
        <v>0.001768576388888221</v>
      </c>
      <c r="E27" s="102">
        <f>L27-K27</f>
        <v>0.0017699074074067345</v>
      </c>
      <c r="F27" s="103">
        <f>D27+E27</f>
        <v>0.0035384837962949556</v>
      </c>
      <c r="G27" s="104">
        <f>IF(D27+E27=0,0,F27/MIN(F$25:F$29))</f>
        <v>1.047559492196769</v>
      </c>
      <c r="H27" s="104">
        <f>IF(D27+E27=0,0,F27/MIN(F$6:F$34))</f>
        <v>1.3049834596102545</v>
      </c>
      <c r="I27" s="102">
        <v>0.389583333333334</v>
      </c>
      <c r="J27" s="102">
        <v>0.3913519097222222</v>
      </c>
      <c r="K27" s="102">
        <v>0.483333333333334</v>
      </c>
      <c r="L27" s="102">
        <v>0.48510324074074074</v>
      </c>
    </row>
    <row r="28" spans="1:12" ht="15">
      <c r="A28" s="53" t="s">
        <v>27</v>
      </c>
      <c r="B28" s="54" t="s">
        <v>30</v>
      </c>
      <c r="C28" s="82">
        <v>252</v>
      </c>
      <c r="D28" s="58">
        <f>IF(J28&gt;0,J28-I28,0)</f>
        <v>0.001978761574073007</v>
      </c>
      <c r="E28" s="102">
        <f>L28-K28</f>
        <v>0.002092476851850711</v>
      </c>
      <c r="F28" s="103">
        <f>D28+E28</f>
        <v>0.004071238425923718</v>
      </c>
      <c r="G28" s="104">
        <f>IF(D28+E28=0,0,F28/MIN(F$25:F$29))</f>
        <v>1.2052802001066785</v>
      </c>
      <c r="H28" s="104">
        <f>IF(D28+E28=0,0,F28/MIN(F$6:F$34))</f>
        <v>1.5014619571023962</v>
      </c>
      <c r="I28" s="102">
        <v>0.38888888888889</v>
      </c>
      <c r="J28" s="102">
        <v>0.390867650462963</v>
      </c>
      <c r="K28" s="102">
        <v>0.48263888888889</v>
      </c>
      <c r="L28" s="102">
        <v>0.4847313657407407</v>
      </c>
    </row>
    <row r="29" spans="1:12" ht="15">
      <c r="A29" s="79" t="s">
        <v>36</v>
      </c>
      <c r="B29" s="80" t="s">
        <v>37</v>
      </c>
      <c r="C29" s="54">
        <v>249</v>
      </c>
      <c r="D29" s="58">
        <f>IF(J29&gt;0,J29-I29,0)</f>
        <v>0.0017293402777777689</v>
      </c>
      <c r="E29" s="102">
        <f>L29-K29</f>
        <v>0.00929832175925821</v>
      </c>
      <c r="F29" s="103">
        <f>D29+E29</f>
        <v>0.011027662037035979</v>
      </c>
      <c r="G29" s="104">
        <f>IF(D29+E29=0,0,F29/MIN(F$25:F$29))</f>
        <v>3.264712432972253</v>
      </c>
      <c r="H29" s="104">
        <f>IF(D29+E29=0,0,F29/MIN(F$6:F$34))</f>
        <v>4.066972574969029</v>
      </c>
      <c r="I29" s="102">
        <v>0.39305555555555555</v>
      </c>
      <c r="J29" s="102">
        <v>0.3947848958333333</v>
      </c>
      <c r="K29" s="102">
        <v>0.481250000000001</v>
      </c>
      <c r="L29" s="102">
        <v>0.4905483217592592</v>
      </c>
    </row>
    <row r="30" spans="1:12" ht="15.75">
      <c r="A30" s="135" t="s">
        <v>2</v>
      </c>
      <c r="B30" s="80"/>
      <c r="C30" s="80"/>
      <c r="D30" s="58"/>
      <c r="E30" s="102"/>
      <c r="F30" s="103"/>
      <c r="G30" s="104"/>
      <c r="H30" s="104"/>
      <c r="I30" s="102"/>
      <c r="J30" s="102"/>
      <c r="K30" s="102"/>
      <c r="L30" s="102"/>
    </row>
    <row r="31" spans="1:12" ht="15">
      <c r="A31" s="79" t="s">
        <v>38</v>
      </c>
      <c r="B31" s="80" t="s">
        <v>2</v>
      </c>
      <c r="C31" s="80">
        <v>262</v>
      </c>
      <c r="D31" s="58">
        <f>IF(J31&gt;0,J31-I31,0)</f>
        <v>0.0015208333333320279</v>
      </c>
      <c r="E31" s="102">
        <f>L31-K31</f>
        <v>0.0015232638888875716</v>
      </c>
      <c r="F31" s="103">
        <f>D31+E31</f>
        <v>0.0030440972222195994</v>
      </c>
      <c r="G31" s="104">
        <f>IF(D31+E31=0,0,F31/MIN(F$31:F$32))</f>
        <v>1</v>
      </c>
      <c r="H31" s="104">
        <f>IF(D31+E31=0,0,F31/MIN(F$6:F$34))</f>
        <v>1.1226549994666035</v>
      </c>
      <c r="I31" s="102">
        <v>0.391666666666668</v>
      </c>
      <c r="J31" s="102">
        <v>0.3931875</v>
      </c>
      <c r="K31" s="102">
        <v>0.485416666666668</v>
      </c>
      <c r="L31" s="102">
        <v>0.48693993055555557</v>
      </c>
    </row>
    <row r="32" spans="1:12" ht="15">
      <c r="A32" s="79" t="s">
        <v>40</v>
      </c>
      <c r="B32" s="80" t="s">
        <v>2</v>
      </c>
      <c r="C32" s="80">
        <v>261</v>
      </c>
      <c r="D32" s="58">
        <f>IF(J32&gt;0,J32-I32,0)</f>
        <v>0.0016453703703695477</v>
      </c>
      <c r="E32" s="102">
        <f>L32-K32</f>
        <v>0.0016269675925918436</v>
      </c>
      <c r="F32" s="103">
        <f>D32+E32</f>
        <v>0.0032723379629613913</v>
      </c>
      <c r="G32" s="104">
        <f>IF(D32+E32=0,0,F32/MIN(F$31:F$32))</f>
        <v>1.0749781377138048</v>
      </c>
      <c r="H32" s="104">
        <f>IF(D32+E32=0,0,F32/MIN(F$6:F$34))</f>
        <v>1.2068295806217022</v>
      </c>
      <c r="I32" s="102">
        <v>0.390972222222223</v>
      </c>
      <c r="J32" s="102">
        <v>0.39261759259259255</v>
      </c>
      <c r="K32" s="102">
        <v>0.484722222222223</v>
      </c>
      <c r="L32" s="102">
        <v>0.48634918981481484</v>
      </c>
    </row>
    <row r="33" spans="1:12" ht="15.75">
      <c r="A33" s="135" t="s">
        <v>34</v>
      </c>
      <c r="B33" s="80"/>
      <c r="C33" s="80"/>
      <c r="D33" s="58"/>
      <c r="E33" s="102"/>
      <c r="F33" s="103"/>
      <c r="G33" s="104"/>
      <c r="H33" s="104"/>
      <c r="I33" s="102"/>
      <c r="J33" s="102"/>
      <c r="K33" s="102"/>
      <c r="L33" s="102"/>
    </row>
    <row r="34" spans="1:12" ht="15">
      <c r="A34" s="79" t="s">
        <v>33</v>
      </c>
      <c r="B34" s="80" t="s">
        <v>34</v>
      </c>
      <c r="C34" s="80">
        <v>263</v>
      </c>
      <c r="D34" s="58">
        <f>IF(J34&gt;0,J34-I34,0)</f>
        <v>0.0017162615740731746</v>
      </c>
      <c r="E34" s="102">
        <f>L34-K34</f>
        <v>0.0017714120370361797</v>
      </c>
      <c r="F34" s="103">
        <f>D34+E34</f>
        <v>0.0034876736111093543</v>
      </c>
      <c r="G34" s="104">
        <f>IF(D34+E34=0,0,F34/MIN(F$34:F$34))</f>
        <v>1</v>
      </c>
      <c r="H34" s="104">
        <f>IF(D34+E34=0,0,F34/MIN(F$6:F$34))</f>
        <v>1.2862447977810352</v>
      </c>
      <c r="I34" s="102">
        <v>0.392361111111112</v>
      </c>
      <c r="J34" s="102">
        <v>0.39407737268518517</v>
      </c>
      <c r="K34" s="102">
        <v>0.486111111111112</v>
      </c>
      <c r="L34" s="102">
        <v>0.4878825231481482</v>
      </c>
    </row>
    <row r="36" ht="15.75">
      <c r="A36" s="134" t="s">
        <v>80</v>
      </c>
    </row>
  </sheetData>
  <mergeCells count="2">
    <mergeCell ref="A1:H1"/>
    <mergeCell ref="A2:H2"/>
  </mergeCells>
  <printOptions/>
  <pageMargins left="0.25" right="0.25" top="1.5" bottom="0.5" header="0.5" footer="0.5"/>
  <pageSetup horizontalDpi="300" verticalDpi="300" orientation="portrait" scale="75" r:id="rId1"/>
  <headerFooter alignWithMargins="0">
    <oddHeader>&amp;C&amp;"Arial,Bold"&amp;18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P36"/>
  <sheetViews>
    <sheetView zoomScale="90" zoomScaleNormal="90" workbookViewId="0" topLeftCell="A1">
      <pane ySplit="4" topLeftCell="BM5" activePane="bottomLeft" state="frozen"/>
      <selection pane="topLeft" activeCell="A1" sqref="A1"/>
      <selection pane="bottomLeft" activeCell="A7" sqref="A7"/>
    </sheetView>
  </sheetViews>
  <sheetFormatPr defaultColWidth="9.140625" defaultRowHeight="12.75"/>
  <cols>
    <col min="1" max="1" width="38.28125" style="2" customWidth="1"/>
    <col min="2" max="2" width="12.8515625" style="1" bestFit="1" customWidth="1"/>
    <col min="3" max="3" width="9.00390625" style="1" customWidth="1"/>
    <col min="4" max="4" width="16.00390625" style="137" customWidth="1"/>
    <col min="5" max="5" width="16.57421875" style="137" customWidth="1"/>
    <col min="6" max="6" width="16.8515625" style="137" customWidth="1"/>
    <col min="7" max="7" width="17.28125" style="14" bestFit="1" customWidth="1"/>
    <col min="8" max="8" width="12.421875" style="13" bestFit="1" customWidth="1"/>
    <col min="9" max="12" width="10.28125" style="2" customWidth="1"/>
    <col min="13" max="13" width="17.421875" style="2" bestFit="1" customWidth="1"/>
    <col min="14" max="14" width="10.28125" style="2" customWidth="1"/>
    <col min="15" max="15" width="19.140625" style="2" bestFit="1" customWidth="1"/>
    <col min="16" max="16384" width="10.28125" style="2" customWidth="1"/>
  </cols>
  <sheetData>
    <row r="1" spans="1:8" ht="21" customHeight="1">
      <c r="A1" s="164" t="s">
        <v>12</v>
      </c>
      <c r="B1" s="164"/>
      <c r="C1" s="164"/>
      <c r="D1" s="164"/>
      <c r="E1" s="164"/>
      <c r="F1" s="164"/>
      <c r="G1" s="164"/>
      <c r="H1" s="164"/>
    </row>
    <row r="2" spans="1:8" ht="21" customHeight="1">
      <c r="A2" s="165" t="s">
        <v>63</v>
      </c>
      <c r="B2" s="165"/>
      <c r="C2" s="165"/>
      <c r="D2" s="165"/>
      <c r="E2" s="165"/>
      <c r="F2" s="165"/>
      <c r="G2" s="165"/>
      <c r="H2" s="165"/>
    </row>
    <row r="3" ht="9" customHeight="1">
      <c r="C3" s="3"/>
    </row>
    <row r="4" spans="1:12" s="4" customFormat="1" ht="36">
      <c r="A4" s="46" t="s">
        <v>25</v>
      </c>
      <c r="B4" s="47" t="s">
        <v>6</v>
      </c>
      <c r="C4" s="47" t="s">
        <v>0</v>
      </c>
      <c r="D4" s="69" t="s">
        <v>4</v>
      </c>
      <c r="E4" s="69" t="s">
        <v>5</v>
      </c>
      <c r="F4" s="69" t="s">
        <v>3</v>
      </c>
      <c r="G4" s="48" t="s">
        <v>7</v>
      </c>
      <c r="H4" s="48" t="s">
        <v>8</v>
      </c>
      <c r="J4" s="5"/>
      <c r="K4" s="5"/>
      <c r="L4" s="5"/>
    </row>
    <row r="5" spans="1:8" ht="22.5" customHeight="1">
      <c r="A5" s="70" t="s">
        <v>1</v>
      </c>
      <c r="B5" s="38"/>
      <c r="C5" s="38"/>
      <c r="D5" s="138"/>
      <c r="E5" s="139"/>
      <c r="F5" s="138"/>
      <c r="G5" s="139"/>
      <c r="H5" s="139"/>
    </row>
    <row r="6" spans="1:8" s="6" customFormat="1" ht="18" customHeight="1">
      <c r="A6" s="81" t="s">
        <v>102</v>
      </c>
      <c r="B6" s="82" t="s">
        <v>1</v>
      </c>
      <c r="C6" s="82">
        <v>244</v>
      </c>
      <c r="D6" s="58">
        <v>0.0013593749999986082</v>
      </c>
      <c r="E6" s="140">
        <v>0.0013521412037023617</v>
      </c>
      <c r="F6" s="141">
        <v>0.00271151620370097</v>
      </c>
      <c r="G6" s="142">
        <v>1</v>
      </c>
      <c r="H6" s="142">
        <v>1</v>
      </c>
    </row>
    <row r="7" spans="1:8" s="6" customFormat="1" ht="18" customHeight="1">
      <c r="A7" s="79" t="s">
        <v>48</v>
      </c>
      <c r="B7" s="80" t="s">
        <v>1</v>
      </c>
      <c r="C7" s="80">
        <v>248</v>
      </c>
      <c r="D7" s="58">
        <v>0.001398611111109671</v>
      </c>
      <c r="E7" s="140">
        <v>0.0013780671296282354</v>
      </c>
      <c r="F7" s="141">
        <v>0.0027766782407379065</v>
      </c>
      <c r="G7" s="142">
        <v>1.0240315868103596</v>
      </c>
      <c r="H7" s="142">
        <v>1.0240315868103596</v>
      </c>
    </row>
    <row r="8" spans="1:16" s="10" customFormat="1" ht="18" customHeight="1">
      <c r="A8" s="79" t="s">
        <v>41</v>
      </c>
      <c r="B8" s="80" t="s">
        <v>1</v>
      </c>
      <c r="C8" s="80">
        <v>245</v>
      </c>
      <c r="D8" s="58">
        <v>0.0013862847222212982</v>
      </c>
      <c r="E8" s="140">
        <v>0.0013929398148139205</v>
      </c>
      <c r="F8" s="141">
        <v>0.0027792245370352187</v>
      </c>
      <c r="G8" s="142">
        <v>1.0249706541461316</v>
      </c>
      <c r="H8" s="142">
        <v>1.0249706541461316</v>
      </c>
      <c r="J8" s="7"/>
      <c r="K8" s="8"/>
      <c r="L8" s="9"/>
      <c r="M8" s="7"/>
      <c r="O8" s="11"/>
      <c r="P8" s="12"/>
    </row>
    <row r="9" spans="1:8" s="6" customFormat="1" ht="18" customHeight="1">
      <c r="A9" s="79" t="s">
        <v>39</v>
      </c>
      <c r="B9" s="80" t="s">
        <v>1</v>
      </c>
      <c r="C9" s="80">
        <v>239</v>
      </c>
      <c r="D9" s="58">
        <v>0.0014162037037029895</v>
      </c>
      <c r="E9" s="140">
        <v>0.0014139467592585997</v>
      </c>
      <c r="F9" s="141">
        <v>0.0028301504629615892</v>
      </c>
      <c r="G9" s="142">
        <v>1.0437520008542434</v>
      </c>
      <c r="H9" s="142">
        <v>1.0437520008542434</v>
      </c>
    </row>
    <row r="10" spans="1:8" s="6" customFormat="1" ht="18" customHeight="1">
      <c r="A10" s="81" t="s">
        <v>50</v>
      </c>
      <c r="B10" s="82" t="s">
        <v>1</v>
      </c>
      <c r="C10" s="82">
        <v>241</v>
      </c>
      <c r="D10" s="58">
        <v>0.0014579282407399252</v>
      </c>
      <c r="E10" s="140">
        <v>0.0014218749999991842</v>
      </c>
      <c r="F10" s="141">
        <v>0.0028798032407391094</v>
      </c>
      <c r="G10" s="142">
        <v>1.0620638138943972</v>
      </c>
      <c r="H10" s="142">
        <v>1.0620638138943972</v>
      </c>
    </row>
    <row r="11" spans="1:8" s="6" customFormat="1" ht="18" customHeight="1">
      <c r="A11" s="81" t="s">
        <v>53</v>
      </c>
      <c r="B11" s="82" t="s">
        <v>1</v>
      </c>
      <c r="C11" s="82">
        <v>216</v>
      </c>
      <c r="D11" s="58">
        <v>0.0014583912037035573</v>
      </c>
      <c r="E11" s="140">
        <v>0.0014282407407406605</v>
      </c>
      <c r="F11" s="141">
        <v>0.002886631944444218</v>
      </c>
      <c r="G11" s="142">
        <v>1.0645822217489356</v>
      </c>
      <c r="H11" s="142">
        <v>1.0645822217489356</v>
      </c>
    </row>
    <row r="12" spans="1:8" s="6" customFormat="1" ht="18" customHeight="1">
      <c r="A12" s="81" t="s">
        <v>52</v>
      </c>
      <c r="B12" s="82" t="s">
        <v>1</v>
      </c>
      <c r="C12" s="82">
        <v>240</v>
      </c>
      <c r="D12" s="58">
        <v>0.0014569444444441637</v>
      </c>
      <c r="E12" s="140">
        <v>0.00143732638888866</v>
      </c>
      <c r="F12" s="141">
        <v>0.0028942708333328238</v>
      </c>
      <c r="G12" s="142">
        <v>1.0673994237550233</v>
      </c>
      <c r="H12" s="142">
        <v>1.0673994237550233</v>
      </c>
    </row>
    <row r="13" spans="1:8" ht="18" customHeight="1">
      <c r="A13" s="79" t="s">
        <v>46</v>
      </c>
      <c r="B13" s="80" t="s">
        <v>1</v>
      </c>
      <c r="C13" s="80">
        <v>237</v>
      </c>
      <c r="D13" s="58">
        <v>0.0014695601851850704</v>
      </c>
      <c r="E13" s="140">
        <v>0.0015158564814813924</v>
      </c>
      <c r="F13" s="141">
        <v>0.0029854166666664628</v>
      </c>
      <c r="G13" s="142">
        <v>1.1010137658744743</v>
      </c>
      <c r="H13" s="142">
        <v>1.1010137658744743</v>
      </c>
    </row>
    <row r="14" spans="1:8" s="6" customFormat="1" ht="18" customHeight="1">
      <c r="A14" s="79" t="s">
        <v>47</v>
      </c>
      <c r="B14" s="80" t="s">
        <v>1</v>
      </c>
      <c r="C14" s="80">
        <v>234</v>
      </c>
      <c r="D14" s="58">
        <v>0.0015046296296291062</v>
      </c>
      <c r="E14" s="140">
        <v>0.0014872106481476077</v>
      </c>
      <c r="F14" s="141">
        <v>0.002991840277776714</v>
      </c>
      <c r="G14" s="142">
        <v>1.1033827766520914</v>
      </c>
      <c r="H14" s="142">
        <v>1.1033827766520914</v>
      </c>
    </row>
    <row r="15" spans="1:8" s="6" customFormat="1" ht="18" customHeight="1">
      <c r="A15" s="79" t="s">
        <v>43</v>
      </c>
      <c r="B15" s="80" t="s">
        <v>1</v>
      </c>
      <c r="C15" s="80">
        <v>231</v>
      </c>
      <c r="D15" s="58">
        <v>0.0015638888888890312</v>
      </c>
      <c r="E15" s="140">
        <v>0.0015879050925926563</v>
      </c>
      <c r="F15" s="141">
        <v>0.0031517939814816875</v>
      </c>
      <c r="G15" s="142">
        <v>1.162373279267068</v>
      </c>
      <c r="H15" s="142">
        <v>1.162373279267068</v>
      </c>
    </row>
    <row r="16" spans="1:8" ht="18" customHeight="1">
      <c r="A16" s="53" t="s">
        <v>31</v>
      </c>
      <c r="B16" s="55" t="s">
        <v>1</v>
      </c>
      <c r="C16" s="54">
        <v>202</v>
      </c>
      <c r="D16" s="58">
        <v>0.0016046874999999794</v>
      </c>
      <c r="E16" s="140">
        <v>0.0015827546296295902</v>
      </c>
      <c r="F16" s="141">
        <v>0.0031874421296295696</v>
      </c>
      <c r="G16" s="142">
        <v>1.1755202219625331</v>
      </c>
      <c r="H16" s="142">
        <v>1.1755202219625331</v>
      </c>
    </row>
    <row r="17" spans="1:8" ht="18" customHeight="1">
      <c r="A17" s="81" t="s">
        <v>51</v>
      </c>
      <c r="B17" s="82" t="s">
        <v>1</v>
      </c>
      <c r="C17" s="82">
        <v>221</v>
      </c>
      <c r="D17" s="58">
        <v>0.001587789351851665</v>
      </c>
      <c r="E17" s="140">
        <v>0.001633101851851615</v>
      </c>
      <c r="F17" s="141">
        <v>0.00322089120370328</v>
      </c>
      <c r="G17" s="142">
        <v>1.1878561519592101</v>
      </c>
      <c r="H17" s="142">
        <v>1.1878561519592101</v>
      </c>
    </row>
    <row r="18" spans="1:8" ht="18" customHeight="1">
      <c r="A18" s="79" t="s">
        <v>32</v>
      </c>
      <c r="B18" s="80" t="s">
        <v>45</v>
      </c>
      <c r="C18" s="80">
        <v>206</v>
      </c>
      <c r="D18" s="58">
        <v>0.0015762152777777372</v>
      </c>
      <c r="E18" s="140">
        <v>0.0016738425925925116</v>
      </c>
      <c r="F18" s="141">
        <v>0.0032500578703702487</v>
      </c>
      <c r="G18" s="142">
        <v>1.1986127414375098</v>
      </c>
      <c r="H18" s="142">
        <v>1.1986127414375098</v>
      </c>
    </row>
    <row r="19" spans="1:8" ht="18" customHeight="1">
      <c r="A19" s="81" t="s">
        <v>99</v>
      </c>
      <c r="B19" s="82" t="s">
        <v>45</v>
      </c>
      <c r="C19" s="82">
        <v>232</v>
      </c>
      <c r="D19" s="58">
        <v>0.0016836805555551226</v>
      </c>
      <c r="E19" s="140">
        <v>0.0016710069444439979</v>
      </c>
      <c r="F19" s="141">
        <v>0.0033546874999991205</v>
      </c>
      <c r="G19" s="142">
        <v>1.2371998719462864</v>
      </c>
      <c r="H19" s="142">
        <v>1.2371998719462864</v>
      </c>
    </row>
    <row r="20" spans="1:8" ht="18" customHeight="1">
      <c r="A20" s="53" t="s">
        <v>28</v>
      </c>
      <c r="B20" s="54" t="s">
        <v>1</v>
      </c>
      <c r="C20" s="54">
        <v>230</v>
      </c>
      <c r="D20" s="58">
        <v>0.0018065393518515438</v>
      </c>
      <c r="E20" s="140">
        <v>0.0016611111111107801</v>
      </c>
      <c r="F20" s="141">
        <v>0.003467650462962324</v>
      </c>
      <c r="G20" s="142">
        <v>1.2788603137349135</v>
      </c>
      <c r="H20" s="142">
        <v>1.2788603137349135</v>
      </c>
    </row>
    <row r="21" spans="1:8" ht="18" customHeight="1">
      <c r="A21" s="79" t="s">
        <v>44</v>
      </c>
      <c r="B21" s="82" t="s">
        <v>45</v>
      </c>
      <c r="C21" s="80">
        <v>233</v>
      </c>
      <c r="D21" s="58">
        <v>0.001785879629629672</v>
      </c>
      <c r="E21" s="140">
        <v>0.0017900462962963104</v>
      </c>
      <c r="F21" s="141">
        <v>0.0035759259259259824</v>
      </c>
      <c r="G21" s="142">
        <v>1.3187920179289996</v>
      </c>
      <c r="H21" s="142">
        <v>1.3187920179289996</v>
      </c>
    </row>
    <row r="22" spans="1:8" ht="18" customHeight="1">
      <c r="A22" s="79" t="s">
        <v>42</v>
      </c>
      <c r="B22" s="80" t="s">
        <v>1</v>
      </c>
      <c r="C22" s="80">
        <v>226</v>
      </c>
      <c r="D22" s="58">
        <v>0.0019580439814817496</v>
      </c>
      <c r="E22" s="140">
        <v>0.0018355324074076362</v>
      </c>
      <c r="F22" s="141">
        <v>0.003793576388889386</v>
      </c>
      <c r="G22" s="142">
        <v>1.3990609326661974</v>
      </c>
      <c r="H22" s="142">
        <v>1.3990609326661974</v>
      </c>
    </row>
    <row r="23" spans="1:8" ht="18" customHeight="1">
      <c r="A23" s="53" t="s">
        <v>77</v>
      </c>
      <c r="B23" s="55" t="s">
        <v>1</v>
      </c>
      <c r="C23" s="55">
        <v>218</v>
      </c>
      <c r="D23" s="58">
        <v>0.0170970486111115</v>
      </c>
      <c r="E23" s="140">
        <v>0.0015663194444447415</v>
      </c>
      <c r="F23" s="141">
        <v>0.01866336805555624</v>
      </c>
      <c r="G23" s="142">
        <v>6.883000746992573</v>
      </c>
      <c r="H23" s="142">
        <v>6.883000746992573</v>
      </c>
    </row>
    <row r="24" spans="1:8" ht="22.5" customHeight="1">
      <c r="A24" s="70" t="s">
        <v>30</v>
      </c>
      <c r="B24" s="38"/>
      <c r="C24" s="38"/>
      <c r="D24" s="138"/>
      <c r="E24" s="139"/>
      <c r="F24" s="138"/>
      <c r="G24" s="139"/>
      <c r="H24" s="139"/>
    </row>
    <row r="25" spans="1:8" ht="18" customHeight="1">
      <c r="A25" s="79" t="s">
        <v>29</v>
      </c>
      <c r="B25" s="80" t="s">
        <v>30</v>
      </c>
      <c r="C25" s="54">
        <v>251</v>
      </c>
      <c r="D25" s="58">
        <v>0.0016833912037021448</v>
      </c>
      <c r="E25" s="58">
        <v>0.0016944444444428886</v>
      </c>
      <c r="F25" s="58">
        <v>0.0033778356481450333</v>
      </c>
      <c r="G25" s="136">
        <v>1</v>
      </c>
      <c r="H25" s="136">
        <v>1.2457368477218018</v>
      </c>
    </row>
    <row r="26" spans="1:8" ht="18" customHeight="1">
      <c r="A26" s="53" t="s">
        <v>35</v>
      </c>
      <c r="B26" s="55" t="s">
        <v>30</v>
      </c>
      <c r="C26" s="54">
        <v>260</v>
      </c>
      <c r="D26" s="58">
        <v>0.0017713541666654065</v>
      </c>
      <c r="E26" s="58">
        <v>0.0017445601851839299</v>
      </c>
      <c r="F26" s="58">
        <v>0.0035159143518493363</v>
      </c>
      <c r="G26" s="136">
        <v>1.0408778632495426</v>
      </c>
      <c r="H26" s="136">
        <v>1.29665990822789</v>
      </c>
    </row>
    <row r="27" spans="1:8" ht="18" customHeight="1">
      <c r="A27" s="53" t="s">
        <v>49</v>
      </c>
      <c r="B27" s="54" t="s">
        <v>30</v>
      </c>
      <c r="C27" s="82">
        <v>254</v>
      </c>
      <c r="D27" s="58">
        <v>0.001768576388888221</v>
      </c>
      <c r="E27" s="58">
        <v>0.0017699074074067345</v>
      </c>
      <c r="F27" s="58">
        <v>0.0035384837962949556</v>
      </c>
      <c r="G27" s="136">
        <v>1.047559492196769</v>
      </c>
      <c r="H27" s="136">
        <v>1.3049834596102545</v>
      </c>
    </row>
    <row r="28" spans="1:8" ht="18" customHeight="1">
      <c r="A28" s="81" t="s">
        <v>27</v>
      </c>
      <c r="B28" s="82" t="s">
        <v>30</v>
      </c>
      <c r="C28" s="80">
        <v>252</v>
      </c>
      <c r="D28" s="58">
        <v>0.001978761574073007</v>
      </c>
      <c r="E28" s="58">
        <v>0.002092476851850711</v>
      </c>
      <c r="F28" s="58">
        <v>0.004071238425923718</v>
      </c>
      <c r="G28" s="136">
        <v>1.2052802001066785</v>
      </c>
      <c r="H28" s="136">
        <v>1.5014619571023962</v>
      </c>
    </row>
    <row r="29" spans="1:8" ht="18" customHeight="1">
      <c r="A29" s="79" t="s">
        <v>36</v>
      </c>
      <c r="B29" s="80" t="s">
        <v>37</v>
      </c>
      <c r="C29" s="80">
        <v>249</v>
      </c>
      <c r="D29" s="58">
        <v>0.0017293402777777689</v>
      </c>
      <c r="E29" s="58">
        <v>0.00929832175925821</v>
      </c>
      <c r="F29" s="58">
        <v>0.011027662037035979</v>
      </c>
      <c r="G29" s="136">
        <v>3.264712432972253</v>
      </c>
      <c r="H29" s="136">
        <v>4.066972574969029</v>
      </c>
    </row>
    <row r="30" spans="1:8" ht="22.5" customHeight="1">
      <c r="A30" s="70" t="s">
        <v>2</v>
      </c>
      <c r="B30" s="38"/>
      <c r="C30" s="38"/>
      <c r="D30" s="138"/>
      <c r="E30" s="139"/>
      <c r="F30" s="138"/>
      <c r="G30" s="139"/>
      <c r="H30" s="139"/>
    </row>
    <row r="31" spans="1:8" ht="18" customHeight="1">
      <c r="A31" s="79" t="s">
        <v>38</v>
      </c>
      <c r="B31" s="80" t="s">
        <v>2</v>
      </c>
      <c r="C31" s="80">
        <v>262</v>
      </c>
      <c r="D31" s="58">
        <v>0.0015208333333320279</v>
      </c>
      <c r="E31" s="140">
        <v>0.0015232638888875716</v>
      </c>
      <c r="F31" s="141">
        <v>0.0030440972222195994</v>
      </c>
      <c r="G31" s="142">
        <v>1</v>
      </c>
      <c r="H31" s="142">
        <v>1.1226549994666035</v>
      </c>
    </row>
    <row r="32" spans="1:8" ht="18" customHeight="1">
      <c r="A32" s="79" t="s">
        <v>40</v>
      </c>
      <c r="B32" s="80" t="s">
        <v>2</v>
      </c>
      <c r="C32" s="80">
        <v>261</v>
      </c>
      <c r="D32" s="58">
        <v>0.0016453703703695477</v>
      </c>
      <c r="E32" s="140">
        <v>0.0016269675925918436</v>
      </c>
      <c r="F32" s="141">
        <v>0.0032723379629613913</v>
      </c>
      <c r="G32" s="142">
        <v>1.0749781377138048</v>
      </c>
      <c r="H32" s="142">
        <v>1.2068295806217022</v>
      </c>
    </row>
    <row r="33" spans="1:8" ht="22.5" customHeight="1">
      <c r="A33" s="70" t="s">
        <v>34</v>
      </c>
      <c r="B33" s="38"/>
      <c r="C33" s="38"/>
      <c r="D33" s="138"/>
      <c r="E33" s="139"/>
      <c r="F33" s="138"/>
      <c r="G33" s="139"/>
      <c r="H33" s="139"/>
    </row>
    <row r="34" spans="1:8" ht="18" customHeight="1">
      <c r="A34" s="79" t="s">
        <v>33</v>
      </c>
      <c r="B34" s="80" t="s">
        <v>34</v>
      </c>
      <c r="C34" s="80">
        <v>263</v>
      </c>
      <c r="D34" s="58">
        <v>0.0017162615740731746</v>
      </c>
      <c r="E34" s="58">
        <v>0.0017714120370361797</v>
      </c>
      <c r="F34" s="58">
        <v>0.0034876736111093543</v>
      </c>
      <c r="G34" s="136">
        <v>1</v>
      </c>
      <c r="H34" s="136">
        <v>1.2862447977810352</v>
      </c>
    </row>
    <row r="36" ht="18">
      <c r="A36" s="2" t="s">
        <v>81</v>
      </c>
    </row>
  </sheetData>
  <mergeCells count="2">
    <mergeCell ref="A1:H1"/>
    <mergeCell ref="A2:H2"/>
  </mergeCells>
  <printOptions/>
  <pageMargins left="0.5" right="0.65" top="0.5" bottom="0.75" header="0.5" footer="0.5"/>
  <pageSetup fitToHeight="2" fitToWidth="1" horizontalDpi="300" verticalDpi="300" orientation="portrait" scale="65" r:id="rId1"/>
</worksheet>
</file>

<file path=xl/worksheets/sheet8.xml><?xml version="1.0" encoding="utf-8"?>
<worksheet xmlns="http://schemas.openxmlformats.org/spreadsheetml/2006/main" xmlns:r="http://schemas.openxmlformats.org/officeDocument/2006/relationships">
  <dimension ref="A1:H40"/>
  <sheetViews>
    <sheetView workbookViewId="0" topLeftCell="A13">
      <selection activeCell="A14" sqref="A14"/>
    </sheetView>
  </sheetViews>
  <sheetFormatPr defaultColWidth="9.140625" defaultRowHeight="12.75"/>
  <cols>
    <col min="1" max="1" width="31.7109375" style="0" customWidth="1"/>
    <col min="3" max="3" width="9.140625" style="115" customWidth="1"/>
    <col min="4" max="4" width="15.28125" style="0" customWidth="1"/>
    <col min="5" max="5" width="27.57421875" style="0" customWidth="1"/>
    <col min="6" max="6" width="17.421875" style="0" customWidth="1"/>
    <col min="7" max="7" width="19.00390625" style="0" customWidth="1"/>
    <col min="8" max="8" width="16.57421875" style="0" customWidth="1"/>
  </cols>
  <sheetData>
    <row r="1" spans="1:3" ht="24" customHeight="1">
      <c r="A1" s="113" t="s">
        <v>75</v>
      </c>
      <c r="B1" s="113"/>
      <c r="C1" s="113"/>
    </row>
    <row r="2" spans="1:4" ht="24" customHeight="1">
      <c r="A2" s="116" t="s">
        <v>76</v>
      </c>
      <c r="B2" s="84"/>
      <c r="C2" s="78"/>
      <c r="D2" s="90"/>
    </row>
    <row r="3" spans="1:5" ht="24" customHeight="1">
      <c r="A3" s="116" t="s">
        <v>93</v>
      </c>
      <c r="B3" s="84"/>
      <c r="C3" s="78"/>
      <c r="D3" s="90"/>
      <c r="E3" s="90"/>
    </row>
    <row r="4" spans="1:8" ht="39.75" customHeight="1">
      <c r="A4" s="49" t="s">
        <v>25</v>
      </c>
      <c r="B4" s="51" t="s">
        <v>6</v>
      </c>
      <c r="C4" s="114" t="s">
        <v>0</v>
      </c>
      <c r="D4" s="91" t="s">
        <v>26</v>
      </c>
      <c r="E4" s="91" t="s">
        <v>57</v>
      </c>
      <c r="F4" s="144" t="s">
        <v>84</v>
      </c>
      <c r="G4" s="144" t="s">
        <v>85</v>
      </c>
      <c r="H4" s="92" t="s">
        <v>83</v>
      </c>
    </row>
    <row r="5" spans="1:8" ht="15">
      <c r="A5" s="53" t="s">
        <v>31</v>
      </c>
      <c r="B5" s="55" t="s">
        <v>1</v>
      </c>
      <c r="C5" s="54">
        <v>202</v>
      </c>
      <c r="D5" s="102">
        <v>0.4270833333333333</v>
      </c>
      <c r="E5" s="102"/>
      <c r="F5">
        <v>1</v>
      </c>
      <c r="G5">
        <v>1</v>
      </c>
      <c r="H5" s="93">
        <v>1</v>
      </c>
    </row>
    <row r="6" spans="1:8" ht="15">
      <c r="A6" s="79" t="s">
        <v>32</v>
      </c>
      <c r="B6" s="80" t="s">
        <v>45</v>
      </c>
      <c r="C6" s="80">
        <v>206</v>
      </c>
      <c r="D6" s="102">
        <v>0.4277777777777778</v>
      </c>
      <c r="E6" s="102"/>
      <c r="F6">
        <v>1</v>
      </c>
      <c r="G6">
        <v>1</v>
      </c>
      <c r="H6" s="93">
        <v>2</v>
      </c>
    </row>
    <row r="7" spans="1:8" ht="15">
      <c r="A7" s="81" t="s">
        <v>53</v>
      </c>
      <c r="B7" s="82" t="s">
        <v>1</v>
      </c>
      <c r="C7" s="82">
        <v>216</v>
      </c>
      <c r="D7" s="102">
        <v>0.428472222222222</v>
      </c>
      <c r="E7" s="102"/>
      <c r="F7">
        <v>1</v>
      </c>
      <c r="G7">
        <v>1</v>
      </c>
      <c r="H7" s="93">
        <v>3</v>
      </c>
    </row>
    <row r="8" spans="1:8" ht="15">
      <c r="A8" s="53" t="s">
        <v>77</v>
      </c>
      <c r="B8" s="55" t="s">
        <v>1</v>
      </c>
      <c r="C8" s="55">
        <v>218</v>
      </c>
      <c r="D8" s="102">
        <v>0.429166666666667</v>
      </c>
      <c r="E8" s="102"/>
      <c r="F8">
        <v>1</v>
      </c>
      <c r="G8">
        <v>1</v>
      </c>
      <c r="H8" s="93">
        <v>4</v>
      </c>
    </row>
    <row r="9" spans="1:8" ht="15">
      <c r="A9" s="81" t="s">
        <v>51</v>
      </c>
      <c r="B9" s="82" t="s">
        <v>1</v>
      </c>
      <c r="C9" s="82">
        <v>221</v>
      </c>
      <c r="D9" s="102">
        <v>0.429861111111111</v>
      </c>
      <c r="E9" s="102"/>
      <c r="F9">
        <v>1</v>
      </c>
      <c r="G9">
        <v>1</v>
      </c>
      <c r="H9" s="68">
        <v>5</v>
      </c>
    </row>
    <row r="10" spans="1:8" ht="15">
      <c r="A10" s="79" t="s">
        <v>42</v>
      </c>
      <c r="B10" s="80" t="s">
        <v>1</v>
      </c>
      <c r="C10" s="80">
        <v>226</v>
      </c>
      <c r="D10" s="102">
        <v>0.430555555555556</v>
      </c>
      <c r="E10" s="102"/>
      <c r="F10">
        <v>1</v>
      </c>
      <c r="G10">
        <v>1</v>
      </c>
      <c r="H10" s="68">
        <v>6</v>
      </c>
    </row>
    <row r="11" spans="1:8" ht="15">
      <c r="A11" s="53" t="s">
        <v>28</v>
      </c>
      <c r="B11" s="54" t="s">
        <v>1</v>
      </c>
      <c r="C11" s="54">
        <v>230</v>
      </c>
      <c r="D11" s="102">
        <v>0.43125</v>
      </c>
      <c r="E11" s="102"/>
      <c r="F11">
        <v>1</v>
      </c>
      <c r="G11">
        <v>1</v>
      </c>
      <c r="H11" s="68">
        <v>7</v>
      </c>
    </row>
    <row r="12" spans="1:8" ht="15">
      <c r="A12" s="79" t="s">
        <v>43</v>
      </c>
      <c r="B12" s="80" t="s">
        <v>1</v>
      </c>
      <c r="C12" s="80">
        <v>231</v>
      </c>
      <c r="D12" s="102">
        <v>0.431944444444445</v>
      </c>
      <c r="E12" s="102"/>
      <c r="F12">
        <v>1</v>
      </c>
      <c r="G12">
        <v>1</v>
      </c>
      <c r="H12" s="56">
        <v>8</v>
      </c>
    </row>
    <row r="13" spans="1:8" ht="15">
      <c r="A13" s="81" t="s">
        <v>99</v>
      </c>
      <c r="B13" s="82" t="s">
        <v>45</v>
      </c>
      <c r="C13" s="82">
        <v>232</v>
      </c>
      <c r="D13" s="102">
        <v>0.432638888888889</v>
      </c>
      <c r="E13" s="102"/>
      <c r="F13">
        <v>1</v>
      </c>
      <c r="G13">
        <v>1</v>
      </c>
      <c r="H13" s="56">
        <v>9</v>
      </c>
    </row>
    <row r="14" spans="1:8" ht="15">
      <c r="A14" s="79" t="s">
        <v>44</v>
      </c>
      <c r="B14" s="82" t="s">
        <v>45</v>
      </c>
      <c r="C14" s="80">
        <v>233</v>
      </c>
      <c r="D14" s="102">
        <v>0.433333333333334</v>
      </c>
      <c r="E14" s="102"/>
      <c r="F14">
        <v>1</v>
      </c>
      <c r="G14">
        <v>1</v>
      </c>
      <c r="H14" s="94">
        <v>10</v>
      </c>
    </row>
    <row r="15" spans="1:8" ht="15">
      <c r="A15" s="79"/>
      <c r="B15" s="80"/>
      <c r="C15" s="80"/>
      <c r="D15" s="102">
        <v>0.434027777777778</v>
      </c>
      <c r="E15" s="102"/>
      <c r="F15">
        <v>1</v>
      </c>
      <c r="G15">
        <v>2</v>
      </c>
      <c r="H15" s="94">
        <v>1</v>
      </c>
    </row>
    <row r="16" spans="1:8" ht="15">
      <c r="A16" s="79" t="s">
        <v>47</v>
      </c>
      <c r="B16" s="80" t="s">
        <v>1</v>
      </c>
      <c r="C16" s="80">
        <v>234</v>
      </c>
      <c r="D16" s="102">
        <v>0.434722222222223</v>
      </c>
      <c r="E16" s="102"/>
      <c r="F16">
        <v>1</v>
      </c>
      <c r="G16">
        <v>2</v>
      </c>
      <c r="H16" s="94">
        <v>2</v>
      </c>
    </row>
    <row r="17" spans="1:8" ht="15">
      <c r="A17" s="79" t="s">
        <v>46</v>
      </c>
      <c r="B17" s="80" t="s">
        <v>1</v>
      </c>
      <c r="C17" s="80">
        <v>237</v>
      </c>
      <c r="D17" s="102">
        <v>0.435416666666667</v>
      </c>
      <c r="E17" s="102"/>
      <c r="F17">
        <v>1</v>
      </c>
      <c r="G17">
        <v>2</v>
      </c>
      <c r="H17">
        <v>3</v>
      </c>
    </row>
    <row r="18" spans="1:8" ht="15">
      <c r="A18" s="79" t="s">
        <v>39</v>
      </c>
      <c r="B18" s="80" t="s">
        <v>1</v>
      </c>
      <c r="C18" s="80">
        <v>239</v>
      </c>
      <c r="D18" s="102">
        <v>0.436111111111112</v>
      </c>
      <c r="E18" s="102"/>
      <c r="F18">
        <v>1</v>
      </c>
      <c r="G18">
        <v>2</v>
      </c>
      <c r="H18" s="86">
        <v>4</v>
      </c>
    </row>
    <row r="19" spans="1:8" ht="15">
      <c r="A19" s="81" t="s">
        <v>52</v>
      </c>
      <c r="B19" s="82" t="s">
        <v>1</v>
      </c>
      <c r="C19" s="82">
        <v>240</v>
      </c>
      <c r="D19" s="102">
        <v>0.436805555555556</v>
      </c>
      <c r="E19" s="102"/>
      <c r="F19">
        <v>1</v>
      </c>
      <c r="G19">
        <v>3</v>
      </c>
      <c r="H19">
        <v>1</v>
      </c>
    </row>
    <row r="20" spans="1:8" ht="15">
      <c r="A20" s="81"/>
      <c r="B20" s="82"/>
      <c r="C20" s="82"/>
      <c r="D20" s="102">
        <v>0.437500000000001</v>
      </c>
      <c r="E20" s="102"/>
      <c r="F20">
        <v>1</v>
      </c>
      <c r="G20">
        <v>3</v>
      </c>
      <c r="H20" s="56">
        <v>2</v>
      </c>
    </row>
    <row r="21" spans="1:8" ht="15">
      <c r="A21" s="81"/>
      <c r="B21" s="82"/>
      <c r="C21" s="82"/>
      <c r="D21" s="102">
        <v>0.438194444444445</v>
      </c>
      <c r="E21" s="102"/>
      <c r="F21">
        <v>1</v>
      </c>
      <c r="G21">
        <v>3</v>
      </c>
      <c r="H21" s="88">
        <v>3</v>
      </c>
    </row>
    <row r="22" spans="1:8" ht="15">
      <c r="A22" s="81" t="s">
        <v>50</v>
      </c>
      <c r="B22" s="82" t="s">
        <v>1</v>
      </c>
      <c r="C22" s="82">
        <v>241</v>
      </c>
      <c r="D22" s="102">
        <v>0.43888888888889</v>
      </c>
      <c r="E22" s="102"/>
      <c r="F22">
        <v>1</v>
      </c>
      <c r="G22">
        <v>3</v>
      </c>
      <c r="H22" s="56">
        <v>4</v>
      </c>
    </row>
    <row r="23" spans="1:8" ht="15">
      <c r="A23" s="81" t="s">
        <v>102</v>
      </c>
      <c r="B23" s="82" t="s">
        <v>1</v>
      </c>
      <c r="C23" s="82">
        <v>244</v>
      </c>
      <c r="D23" s="102">
        <v>0.439583333333334</v>
      </c>
      <c r="E23" s="102"/>
      <c r="F23">
        <v>2</v>
      </c>
      <c r="G23" s="145"/>
      <c r="H23">
        <v>5</v>
      </c>
    </row>
    <row r="24" spans="1:8" ht="15">
      <c r="A24" s="79" t="s">
        <v>41</v>
      </c>
      <c r="B24" s="80" t="s">
        <v>1</v>
      </c>
      <c r="C24" s="80">
        <v>245</v>
      </c>
      <c r="D24" s="102">
        <v>0.440277777777779</v>
      </c>
      <c r="E24" s="102"/>
      <c r="F24">
        <v>2</v>
      </c>
      <c r="G24" s="145"/>
      <c r="H24">
        <v>1</v>
      </c>
    </row>
    <row r="25" spans="1:8" ht="15">
      <c r="A25" s="79" t="s">
        <v>48</v>
      </c>
      <c r="B25" s="80" t="s">
        <v>1</v>
      </c>
      <c r="C25" s="80">
        <v>248</v>
      </c>
      <c r="D25" s="102">
        <v>0.440972222222223</v>
      </c>
      <c r="E25" s="102"/>
      <c r="F25">
        <v>2</v>
      </c>
      <c r="G25" s="145"/>
      <c r="H25">
        <v>2</v>
      </c>
    </row>
    <row r="26" spans="1:8" ht="15">
      <c r="A26" s="81"/>
      <c r="B26" s="80"/>
      <c r="C26" s="80"/>
      <c r="D26" s="102">
        <v>0.441666666666668</v>
      </c>
      <c r="E26" s="102"/>
      <c r="F26">
        <v>2</v>
      </c>
      <c r="G26" s="145"/>
      <c r="H26">
        <v>3</v>
      </c>
    </row>
    <row r="27" spans="1:8" ht="15">
      <c r="A27" s="81"/>
      <c r="B27" s="80"/>
      <c r="C27" s="80"/>
      <c r="D27" s="102">
        <v>0.442361111111112</v>
      </c>
      <c r="E27" s="102"/>
      <c r="F27">
        <v>2</v>
      </c>
      <c r="G27" s="145"/>
      <c r="H27">
        <v>4</v>
      </c>
    </row>
    <row r="28" spans="1:8" ht="15">
      <c r="A28" s="79" t="s">
        <v>36</v>
      </c>
      <c r="B28" s="80" t="s">
        <v>37</v>
      </c>
      <c r="C28" s="54">
        <v>249</v>
      </c>
      <c r="D28" s="102">
        <v>0.443055555555557</v>
      </c>
      <c r="E28" s="102"/>
      <c r="F28">
        <v>3</v>
      </c>
      <c r="G28" s="145"/>
      <c r="H28">
        <v>1</v>
      </c>
    </row>
    <row r="29" spans="1:8" ht="15">
      <c r="A29" s="53" t="s">
        <v>29</v>
      </c>
      <c r="B29" s="55" t="s">
        <v>30</v>
      </c>
      <c r="C29" s="54">
        <v>251</v>
      </c>
      <c r="D29" s="102">
        <v>0.443750000000001</v>
      </c>
      <c r="E29" s="102"/>
      <c r="F29">
        <v>3</v>
      </c>
      <c r="G29" s="145"/>
      <c r="H29">
        <v>2</v>
      </c>
    </row>
    <row r="30" spans="1:8" ht="15">
      <c r="A30" s="53" t="s">
        <v>27</v>
      </c>
      <c r="B30" s="54" t="s">
        <v>30</v>
      </c>
      <c r="C30" s="82">
        <v>252</v>
      </c>
      <c r="D30" s="102">
        <v>0.444444444444446</v>
      </c>
      <c r="E30" s="102"/>
      <c r="F30">
        <v>4</v>
      </c>
      <c r="G30" s="145"/>
      <c r="H30">
        <v>1</v>
      </c>
    </row>
    <row r="31" spans="1:8" ht="15">
      <c r="A31" s="81" t="s">
        <v>49</v>
      </c>
      <c r="B31" s="82" t="s">
        <v>30</v>
      </c>
      <c r="C31" s="80">
        <v>254</v>
      </c>
      <c r="D31" s="102">
        <v>0.44513888888889</v>
      </c>
      <c r="E31" s="102"/>
      <c r="F31" s="112">
        <v>3</v>
      </c>
      <c r="G31" s="112"/>
      <c r="H31" s="112">
        <v>2</v>
      </c>
    </row>
    <row r="32" spans="1:8" ht="15">
      <c r="A32" s="79" t="s">
        <v>35</v>
      </c>
      <c r="B32" s="80" t="s">
        <v>30</v>
      </c>
      <c r="C32" s="80">
        <v>260</v>
      </c>
      <c r="D32" s="102">
        <v>0.445833333333335</v>
      </c>
      <c r="E32" s="102"/>
      <c r="F32" s="112">
        <v>4</v>
      </c>
      <c r="G32" s="112"/>
      <c r="H32" s="112">
        <v>2</v>
      </c>
    </row>
    <row r="33" spans="1:8" ht="15">
      <c r="A33" s="79"/>
      <c r="B33" s="80"/>
      <c r="C33" s="80"/>
      <c r="D33" s="102">
        <v>0.446527777777779</v>
      </c>
      <c r="E33" s="102"/>
      <c r="F33" s="112"/>
      <c r="G33" s="112"/>
      <c r="H33" s="112"/>
    </row>
    <row r="34" spans="1:8" ht="15">
      <c r="A34" s="79"/>
      <c r="B34" s="80"/>
      <c r="C34" s="80"/>
      <c r="D34" s="102">
        <v>0.447222222222224</v>
      </c>
      <c r="E34" s="102"/>
      <c r="F34" s="112"/>
      <c r="G34" s="112"/>
      <c r="H34" s="112"/>
    </row>
    <row r="35" spans="1:8" ht="15">
      <c r="A35" s="79" t="s">
        <v>40</v>
      </c>
      <c r="B35" s="80" t="s">
        <v>2</v>
      </c>
      <c r="C35" s="80">
        <v>261</v>
      </c>
      <c r="D35" s="102">
        <v>0.447916666666668</v>
      </c>
      <c r="E35" s="102"/>
      <c r="F35" s="112">
        <v>1</v>
      </c>
      <c r="G35" s="112"/>
      <c r="H35" s="112">
        <v>3</v>
      </c>
    </row>
    <row r="36" spans="1:8" ht="15">
      <c r="A36" s="79" t="s">
        <v>38</v>
      </c>
      <c r="B36" s="80" t="s">
        <v>2</v>
      </c>
      <c r="C36" s="80">
        <v>262</v>
      </c>
      <c r="D36" s="102">
        <v>0.448611111111113</v>
      </c>
      <c r="E36" s="102"/>
      <c r="F36" s="112">
        <v>2</v>
      </c>
      <c r="G36" s="112"/>
      <c r="H36" s="112">
        <v>3</v>
      </c>
    </row>
    <row r="37" spans="1:8" ht="15">
      <c r="A37" s="79"/>
      <c r="B37" s="80"/>
      <c r="C37" s="80"/>
      <c r="D37" s="102">
        <v>0.449305555555557</v>
      </c>
      <c r="E37" s="102"/>
      <c r="F37" s="112"/>
      <c r="G37" s="112"/>
      <c r="H37" s="112"/>
    </row>
    <row r="38" spans="1:8" ht="15">
      <c r="A38" s="79" t="s">
        <v>33</v>
      </c>
      <c r="B38" s="80" t="s">
        <v>34</v>
      </c>
      <c r="C38" s="80">
        <v>263</v>
      </c>
      <c r="D38" s="102">
        <v>0.450000000000002</v>
      </c>
      <c r="E38" s="102"/>
      <c r="F38" s="112">
        <v>1</v>
      </c>
      <c r="G38" s="112"/>
      <c r="H38" s="112"/>
    </row>
    <row r="40" ht="15">
      <c r="A40" s="156" t="s">
        <v>96</v>
      </c>
    </row>
  </sheetData>
  <printOptions/>
  <pageMargins left="0.5" right="0.25" top="1" bottom="0.75"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B1:F57"/>
  <sheetViews>
    <sheetView workbookViewId="0" topLeftCell="A4">
      <selection activeCell="E28" sqref="E28:E30"/>
    </sheetView>
  </sheetViews>
  <sheetFormatPr defaultColWidth="9.140625" defaultRowHeight="12.75"/>
  <cols>
    <col min="2" max="2" width="14.7109375" style="0" customWidth="1"/>
    <col min="3" max="3" width="17.57421875" style="0" customWidth="1"/>
    <col min="4" max="4" width="18.8515625" style="0" customWidth="1"/>
    <col min="5" max="5" width="14.7109375" style="0" customWidth="1"/>
    <col min="6" max="6" width="9.140625" style="0" hidden="1" customWidth="1"/>
  </cols>
  <sheetData>
    <row r="1" spans="2:6" ht="23.25">
      <c r="B1" s="164" t="s">
        <v>12</v>
      </c>
      <c r="C1" s="164"/>
      <c r="D1" s="164"/>
      <c r="E1" s="164"/>
      <c r="F1" s="164"/>
    </row>
    <row r="2" spans="2:6" ht="23.25">
      <c r="B2" s="165" t="s">
        <v>91</v>
      </c>
      <c r="C2" s="165"/>
      <c r="D2" s="165"/>
      <c r="E2" s="165"/>
      <c r="F2" s="165"/>
    </row>
    <row r="3" spans="2:6" ht="23.25">
      <c r="B3" s="165" t="s">
        <v>92</v>
      </c>
      <c r="C3" s="165"/>
      <c r="D3" s="165"/>
      <c r="E3" s="165"/>
      <c r="F3" s="165"/>
    </row>
    <row r="4" spans="2:6" ht="15.75">
      <c r="B4" s="57" t="s">
        <v>18</v>
      </c>
      <c r="C4" s="57" t="s">
        <v>19</v>
      </c>
      <c r="D4" s="57" t="s">
        <v>20</v>
      </c>
      <c r="E4" s="57" t="s">
        <v>21</v>
      </c>
      <c r="F4" s="56"/>
    </row>
    <row r="5" spans="2:5" ht="15">
      <c r="B5" s="124">
        <v>202</v>
      </c>
      <c r="C5" s="125">
        <v>0.44492430555555557</v>
      </c>
      <c r="D5" s="126">
        <v>0.44492337962962963</v>
      </c>
      <c r="E5" s="58">
        <f>IF((C5+D5)&gt;0,AVERAGE(C5:D5),0)</f>
        <v>0.4449238425925926</v>
      </c>
    </row>
    <row r="6" spans="2:5" ht="15">
      <c r="B6" s="127">
        <v>206</v>
      </c>
      <c r="C6" s="128">
        <v>0.4454291666666667</v>
      </c>
      <c r="D6" s="126">
        <v>0.44543125</v>
      </c>
      <c r="E6" s="58">
        <f aca="true" t="shared" si="0" ref="E6:E30">IF((C6+D6)&gt;0,AVERAGE(C6:D6),0)</f>
        <v>0.44543020833333336</v>
      </c>
    </row>
    <row r="7" spans="2:5" ht="15">
      <c r="B7" s="127">
        <v>216</v>
      </c>
      <c r="C7" s="128">
        <v>0.44552581018518517</v>
      </c>
      <c r="D7" s="128">
        <v>0.44552581018518517</v>
      </c>
      <c r="E7" s="58">
        <f t="shared" si="0"/>
        <v>0.44552581018518517</v>
      </c>
    </row>
    <row r="8" spans="2:5" ht="15">
      <c r="B8" s="127">
        <v>218</v>
      </c>
      <c r="C8" s="128">
        <v>0.4466422453703704</v>
      </c>
      <c r="D8" s="126">
        <v>0.446641087962963</v>
      </c>
      <c r="E8" s="58">
        <f t="shared" si="0"/>
        <v>0.4466416666666667</v>
      </c>
    </row>
    <row r="9" spans="2:5" ht="15">
      <c r="B9" s="127">
        <v>221</v>
      </c>
      <c r="C9" s="128">
        <v>0.44822500000000004</v>
      </c>
      <c r="D9" s="126">
        <v>0.4482230324074074</v>
      </c>
      <c r="E9" s="58">
        <f t="shared" si="0"/>
        <v>0.4482240162037037</v>
      </c>
    </row>
    <row r="10" spans="2:5" ht="15">
      <c r="B10" s="127">
        <v>226</v>
      </c>
      <c r="C10" s="128">
        <v>0.4492846064814815</v>
      </c>
      <c r="D10" s="126">
        <v>0.44928321759259254</v>
      </c>
      <c r="E10" s="58">
        <f t="shared" si="0"/>
        <v>0.449283912037037</v>
      </c>
    </row>
    <row r="11" spans="2:5" ht="15">
      <c r="B11" s="127">
        <v>230</v>
      </c>
      <c r="C11" s="128">
        <v>0.45025914351851853</v>
      </c>
      <c r="D11" s="126">
        <v>0.45025717592592596</v>
      </c>
      <c r="E11" s="58">
        <f t="shared" si="0"/>
        <v>0.4502581597222223</v>
      </c>
    </row>
    <row r="12" spans="2:5" ht="15">
      <c r="B12" s="127">
        <v>231</v>
      </c>
      <c r="C12" s="128">
        <v>0.4496099537037037</v>
      </c>
      <c r="D12" s="126">
        <v>0.4496100694444444</v>
      </c>
      <c r="E12" s="58">
        <f t="shared" si="0"/>
        <v>0.4496100115740741</v>
      </c>
    </row>
    <row r="13" spans="2:5" ht="15">
      <c r="B13" s="127">
        <v>232</v>
      </c>
      <c r="C13" s="128">
        <v>0.45116087962962964</v>
      </c>
      <c r="D13" s="126">
        <v>0.4511591435185185</v>
      </c>
      <c r="E13" s="58">
        <f t="shared" si="0"/>
        <v>0.45116001157407404</v>
      </c>
    </row>
    <row r="14" spans="2:5" ht="15">
      <c r="B14" s="127">
        <v>233</v>
      </c>
      <c r="C14" s="128">
        <v>0.45164201388888886</v>
      </c>
      <c r="D14" s="126">
        <v>0.4516341435185185</v>
      </c>
      <c r="E14" s="58">
        <f t="shared" si="0"/>
        <v>0.45163807870370365</v>
      </c>
    </row>
    <row r="15" spans="2:5" ht="15">
      <c r="B15" s="127">
        <v>234</v>
      </c>
      <c r="C15" s="128">
        <v>0.4512115740740741</v>
      </c>
      <c r="D15" s="126">
        <v>0.45121122685185183</v>
      </c>
      <c r="E15" s="58">
        <f t="shared" si="0"/>
        <v>0.45121140046296293</v>
      </c>
    </row>
    <row r="16" spans="2:5" ht="15">
      <c r="B16" s="127">
        <v>237</v>
      </c>
      <c r="C16" s="128">
        <v>0.4514282407407408</v>
      </c>
      <c r="D16" s="126">
        <v>0.45142789351851853</v>
      </c>
      <c r="E16" s="58">
        <f t="shared" si="0"/>
        <v>0.4514280671296297</v>
      </c>
    </row>
    <row r="17" spans="2:5" ht="15">
      <c r="B17" s="127">
        <v>239</v>
      </c>
      <c r="C17" s="128">
        <v>0.45161307870370365</v>
      </c>
      <c r="D17" s="126">
        <v>0.45161111111111113</v>
      </c>
      <c r="E17" s="58">
        <f t="shared" si="0"/>
        <v>0.4516120949074074</v>
      </c>
    </row>
    <row r="18" spans="2:5" ht="15">
      <c r="B18" s="127">
        <v>240</v>
      </c>
      <c r="C18" s="128">
        <v>0.4527733796296296</v>
      </c>
      <c r="D18" s="126">
        <v>0.4527728009259259</v>
      </c>
      <c r="E18" s="58">
        <f t="shared" si="0"/>
        <v>0.4527730902777778</v>
      </c>
    </row>
    <row r="19" spans="2:5" ht="15">
      <c r="B19" s="127">
        <v>241</v>
      </c>
      <c r="C19" s="128">
        <v>0.4536959490740741</v>
      </c>
      <c r="D19" s="126">
        <v>0.45369467592592594</v>
      </c>
      <c r="E19" s="58">
        <f t="shared" si="0"/>
        <v>0.45369531250000006</v>
      </c>
    </row>
    <row r="20" spans="2:5" ht="15">
      <c r="B20" s="127">
        <v>244</v>
      </c>
      <c r="C20" s="128">
        <v>0.45396087962962967</v>
      </c>
      <c r="D20" s="126">
        <v>0.4539596064814815</v>
      </c>
      <c r="E20" s="58">
        <f t="shared" si="0"/>
        <v>0.4539602430555556</v>
      </c>
    </row>
    <row r="21" spans="2:5" ht="15">
      <c r="B21" s="127">
        <v>245</v>
      </c>
      <c r="C21" s="128">
        <v>0.45435717592592595</v>
      </c>
      <c r="D21" s="126">
        <v>0.45435601851851853</v>
      </c>
      <c r="E21" s="58">
        <f t="shared" si="0"/>
        <v>0.4543565972222222</v>
      </c>
    </row>
    <row r="22" spans="2:5" ht="15">
      <c r="B22" s="127">
        <v>248</v>
      </c>
      <c r="C22" s="128">
        <v>0.4552193287037037</v>
      </c>
      <c r="D22" s="126">
        <v>0.4552172453703704</v>
      </c>
      <c r="E22" s="58">
        <f t="shared" si="0"/>
        <v>0.45521828703703704</v>
      </c>
    </row>
    <row r="23" spans="2:5" ht="15">
      <c r="B23" s="127">
        <v>249</v>
      </c>
      <c r="C23" s="128">
        <v>0.4580828703703704</v>
      </c>
      <c r="D23" s="126">
        <v>0.458081712962963</v>
      </c>
      <c r="E23" s="58">
        <f t="shared" si="0"/>
        <v>0.4580822916666667</v>
      </c>
    </row>
    <row r="24" spans="2:5" ht="15">
      <c r="B24" s="127">
        <v>251</v>
      </c>
      <c r="C24" s="128">
        <v>0.4589931712962963</v>
      </c>
      <c r="D24" s="126">
        <v>0.45899351851851855</v>
      </c>
      <c r="E24" s="58">
        <f t="shared" si="0"/>
        <v>0.4589933449074074</v>
      </c>
    </row>
    <row r="25" spans="2:5" ht="15">
      <c r="B25" s="127">
        <v>252</v>
      </c>
      <c r="C25" s="128">
        <v>0.46103761574074076</v>
      </c>
      <c r="D25" s="126">
        <v>0.4610362268518518</v>
      </c>
      <c r="E25" s="58">
        <f t="shared" si="0"/>
        <v>0.46103692129629625</v>
      </c>
    </row>
    <row r="26" spans="2:5" ht="15">
      <c r="B26" s="127">
        <v>254</v>
      </c>
      <c r="C26" s="128">
        <v>0.4604946759259259</v>
      </c>
      <c r="D26" s="126">
        <v>0.46049305555555553</v>
      </c>
      <c r="E26" s="58">
        <f t="shared" si="0"/>
        <v>0.4604938657407407</v>
      </c>
    </row>
    <row r="27" spans="2:5" ht="15">
      <c r="B27" s="127">
        <v>260</v>
      </c>
      <c r="C27" s="128">
        <v>0.4606734953703704</v>
      </c>
      <c r="D27" s="126">
        <v>0.4606733796296296</v>
      </c>
      <c r="E27" s="58">
        <f t="shared" si="0"/>
        <v>0.4606734375</v>
      </c>
    </row>
    <row r="28" spans="2:5" ht="15">
      <c r="B28" s="127">
        <v>261</v>
      </c>
      <c r="C28" s="128">
        <v>0.4610887731481481</v>
      </c>
      <c r="D28" s="126">
        <v>0.4610888888888889</v>
      </c>
      <c r="E28" s="58">
        <f t="shared" si="0"/>
        <v>0.4610888310185185</v>
      </c>
    </row>
    <row r="29" spans="2:5" ht="15">
      <c r="B29" s="127">
        <v>262</v>
      </c>
      <c r="C29" s="128">
        <v>0.4611579861111111</v>
      </c>
      <c r="D29" s="126">
        <v>0.46115671296296296</v>
      </c>
      <c r="E29" s="58">
        <f t="shared" si="0"/>
        <v>0.461157349537037</v>
      </c>
    </row>
    <row r="30" spans="2:5" ht="15">
      <c r="B30" s="127">
        <v>263</v>
      </c>
      <c r="C30" s="128">
        <v>0.46265983796296295</v>
      </c>
      <c r="D30" s="126">
        <v>0.46265868055555553</v>
      </c>
      <c r="E30" s="58">
        <f t="shared" si="0"/>
        <v>0.4626592592592592</v>
      </c>
    </row>
    <row r="31" ht="15">
      <c r="E31" s="105"/>
    </row>
    <row r="32" ht="15">
      <c r="E32" s="105"/>
    </row>
    <row r="33" ht="15">
      <c r="E33" s="105"/>
    </row>
    <row r="34" ht="15">
      <c r="E34" s="105"/>
    </row>
    <row r="35" ht="15">
      <c r="E35" s="105"/>
    </row>
    <row r="36" ht="15">
      <c r="E36" s="105"/>
    </row>
    <row r="37" ht="15">
      <c r="E37" s="105"/>
    </row>
    <row r="38" ht="15">
      <c r="E38" s="105"/>
    </row>
    <row r="39" ht="15">
      <c r="E39" s="105"/>
    </row>
    <row r="40" ht="15">
      <c r="E40" s="105"/>
    </row>
    <row r="41" ht="15">
      <c r="E41" s="105"/>
    </row>
    <row r="42" ht="15">
      <c r="E42" s="105"/>
    </row>
    <row r="43" ht="15">
      <c r="E43" s="105"/>
    </row>
    <row r="44" ht="15">
      <c r="E44" s="105"/>
    </row>
    <row r="45" ht="15">
      <c r="E45" s="105"/>
    </row>
    <row r="46" ht="15">
      <c r="E46" s="105"/>
    </row>
    <row r="47" ht="15">
      <c r="E47" s="105"/>
    </row>
    <row r="48" ht="15">
      <c r="E48" s="105"/>
    </row>
    <row r="49" ht="15">
      <c r="E49" s="105"/>
    </row>
    <row r="50" ht="15">
      <c r="E50" s="105"/>
    </row>
    <row r="51" ht="15">
      <c r="E51" s="105"/>
    </row>
    <row r="52" ht="15">
      <c r="E52" s="105"/>
    </row>
    <row r="53" ht="15">
      <c r="E53" s="105"/>
    </row>
    <row r="54" ht="15">
      <c r="E54" s="105"/>
    </row>
    <row r="55" ht="15">
      <c r="E55" s="105"/>
    </row>
    <row r="56" ht="15">
      <c r="E56" s="105"/>
    </row>
    <row r="57" ht="15">
      <c r="E57" s="105"/>
    </row>
  </sheetData>
  <mergeCells count="3">
    <mergeCell ref="B1:F1"/>
    <mergeCell ref="B2:F2"/>
    <mergeCell ref="B3:F3"/>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America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Bank of America</dc:creator>
  <cp:keywords/>
  <dc:description/>
  <cp:lastModifiedBy>Charles Brabec</cp:lastModifiedBy>
  <cp:lastPrinted>2007-04-16T21:15:55Z</cp:lastPrinted>
  <dcterms:created xsi:type="dcterms:W3CDTF">2004-03-21T22:31:36Z</dcterms:created>
  <dcterms:modified xsi:type="dcterms:W3CDTF">2007-04-16T21:19:21Z</dcterms:modified>
  <cp:category/>
  <cp:version/>
  <cp:contentType/>
  <cp:contentStatus/>
</cp:coreProperties>
</file>